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zackdn1/Documents/IACD/website/"/>
    </mc:Choice>
  </mc:AlternateContent>
  <xr:revisionPtr revIDLastSave="0" documentId="8_{E71E0061-A7E3-1A45-A2CB-C670CAFFD2AB}" xr6:coauthVersionLast="31" xr6:coauthVersionMax="31" xr10:uidLastSave="{00000000-0000-0000-0000-000000000000}"/>
  <bookViews>
    <workbookView xWindow="1340" yWindow="1680" windowWidth="29240" windowHeight="19480" tabRatio="647" activeTab="4" xr2:uid="{00000000-000D-0000-FFFF-FFFF00000000}"/>
  </bookViews>
  <sheets>
    <sheet name="README" sheetId="5" r:id="rId1"/>
    <sheet name="S-PET" sheetId="2" r:id="rId2"/>
    <sheet name="C-07 Product Integration" sheetId="6" r:id="rId3"/>
    <sheet name="C-31 Cost Considerations" sheetId="7" r:id="rId4"/>
    <sheet name="Example S-PET" sheetId="11" r:id="rId5"/>
    <sheet name="Example C-07 ProductIntegration" sheetId="12" r:id="rId6"/>
    <sheet name="Example C-31 CostConsiderations" sheetId="13" r:id="rId7"/>
    <sheet name="My Notes" sheetId="1" state="hidden" r:id="rId8"/>
  </sheets>
  <definedNames>
    <definedName name="Immediate_Need" localSheetId="2">10</definedName>
    <definedName name="Immediate_Need" localSheetId="5">10</definedName>
    <definedName name="Later_Need" localSheetId="2">5</definedName>
    <definedName name="Later_Need" localSheetId="5">5</definedName>
    <definedName name="_xlnm.Print_Area" localSheetId="2">'C-07 Product Integration'!$B$2:$P$24</definedName>
    <definedName name="_xlnm.Print_Area" localSheetId="3">'C-31 Cost Considerations'!$B$2:$F$6</definedName>
    <definedName name="_xlnm.Print_Area" localSheetId="5">'Example C-07 ProductIntegration'!$B$2:$J$19</definedName>
    <definedName name="_xlnm.Print_Area" localSheetId="6">'Example C-31 CostConsiderations'!$B$2:$D$6</definedName>
    <definedName name="_xlnm.Print_Area" localSheetId="4">'Example S-PET'!$B$2:$M$55</definedName>
    <definedName name="_xlnm.Print_Area" localSheetId="0">README!$B$2:$O$20</definedName>
    <definedName name="_xlnm.Print_Area" localSheetId="1">'S-PET'!$B$2:$S$55</definedName>
    <definedName name="_xlnm.Print_Titles" localSheetId="2">'C-07 Product Integration'!$B:$C,'C-07 Product Integration'!$2:$5</definedName>
    <definedName name="_xlnm.Print_Titles" localSheetId="5">'Example C-07 ProductIntegration'!$B:$C,'Example C-07 ProductIntegration'!$2:$5</definedName>
    <definedName name="_xlnm.Print_Titles" localSheetId="4">'Example S-PET'!$B:$G,'Example S-PET'!$2:$5</definedName>
    <definedName name="_xlnm.Print_Titles" localSheetId="1">'S-PET'!$B:$G,'S-PET'!$2:$5</definedName>
    <definedName name="SA_O_community_offers_open_source_adapter_to_integrate_with" localSheetId="2">2</definedName>
    <definedName name="SA_O_community_offers_open_source_adapter_to_integrate_with" localSheetId="5">2</definedName>
    <definedName name="SA_O_product_has_adapter_to_integrate_with" localSheetId="2">4</definedName>
    <definedName name="SA_O_product_has_adapter_to_integrate_with" localSheetId="5">4</definedName>
    <definedName name="SA_O_product_has_method_to_integrate_with_but_lacks_adapter_predefined_interface" localSheetId="2">3</definedName>
    <definedName name="SA_O_product_has_method_to_integrate_with_but_lacks_adapter_predefined_interface" localSheetId="5">3</definedName>
    <definedName name="SA_O_product_requires_vendor_modifications_to_be_able_to_integrate_with" localSheetId="2">1</definedName>
    <definedName name="SA_O_product_requires_vendor_modifications_to_be_able_to_integrate_with" localSheetId="5">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2" l="1"/>
  <c r="F18" i="12"/>
  <c r="D18" i="12"/>
  <c r="J18" i="12"/>
  <c r="J17" i="12"/>
  <c r="I17" i="12"/>
  <c r="F17" i="12"/>
  <c r="D17" i="12"/>
  <c r="G17" i="12"/>
  <c r="I16" i="12"/>
  <c r="G16" i="12"/>
  <c r="F16" i="12"/>
  <c r="D16" i="12"/>
  <c r="J16" i="12"/>
  <c r="I15" i="12"/>
  <c r="F15" i="12"/>
  <c r="D15" i="12"/>
  <c r="J15" i="12"/>
  <c r="J14" i="12"/>
  <c r="I14" i="12"/>
  <c r="F14" i="12"/>
  <c r="D14" i="12"/>
  <c r="G14" i="12"/>
  <c r="I13" i="12"/>
  <c r="F13" i="12"/>
  <c r="G13" i="12"/>
  <c r="D13" i="12"/>
  <c r="J13" i="12"/>
  <c r="I12" i="12"/>
  <c r="F12" i="12"/>
  <c r="D12" i="12"/>
  <c r="J12" i="12"/>
  <c r="I11" i="12"/>
  <c r="J11" i="12"/>
  <c r="G11" i="12"/>
  <c r="F11" i="12"/>
  <c r="D11" i="12"/>
  <c r="I10" i="12"/>
  <c r="F10" i="12"/>
  <c r="D10" i="12"/>
  <c r="J10" i="12"/>
  <c r="J9" i="12"/>
  <c r="I9" i="12"/>
  <c r="F9" i="12"/>
  <c r="D9" i="12"/>
  <c r="G9" i="12"/>
  <c r="I8" i="12"/>
  <c r="J8" i="12"/>
  <c r="G8" i="12"/>
  <c r="F8" i="12"/>
  <c r="D8" i="12"/>
  <c r="I7" i="12"/>
  <c r="F7" i="12"/>
  <c r="D7" i="12"/>
  <c r="J7" i="12"/>
  <c r="J6" i="12"/>
  <c r="I6" i="12"/>
  <c r="F6" i="12"/>
  <c r="D6" i="12"/>
  <c r="G6" i="12"/>
  <c r="K6" i="2"/>
  <c r="O52" i="11"/>
  <c r="P52" i="11"/>
  <c r="N52" i="11"/>
  <c r="M52" i="11"/>
  <c r="J52" i="11"/>
  <c r="P51" i="11"/>
  <c r="O51" i="11"/>
  <c r="N51" i="11"/>
  <c r="M51" i="11"/>
  <c r="J51" i="11"/>
  <c r="O50" i="11"/>
  <c r="P50" i="11"/>
  <c r="N50" i="11"/>
  <c r="M50" i="11"/>
  <c r="J50" i="11"/>
  <c r="O49" i="11"/>
  <c r="P49" i="11"/>
  <c r="N49" i="11"/>
  <c r="M49" i="11"/>
  <c r="J49" i="11"/>
  <c r="O48" i="11"/>
  <c r="P48" i="11"/>
  <c r="N48" i="11"/>
  <c r="M48" i="11"/>
  <c r="J48" i="11"/>
  <c r="P47" i="11"/>
  <c r="O47" i="11"/>
  <c r="N47" i="11"/>
  <c r="M47" i="11"/>
  <c r="J47" i="11"/>
  <c r="O46" i="11"/>
  <c r="P46" i="11"/>
  <c r="N46" i="11"/>
  <c r="M46" i="11"/>
  <c r="J46" i="11"/>
  <c r="O45" i="11"/>
  <c r="P45" i="11"/>
  <c r="N45" i="11"/>
  <c r="M45" i="11"/>
  <c r="J45" i="11"/>
  <c r="O44" i="11"/>
  <c r="P44" i="11"/>
  <c r="N44" i="11"/>
  <c r="M44" i="11"/>
  <c r="J44" i="11"/>
  <c r="P43" i="11"/>
  <c r="O43" i="11"/>
  <c r="N43" i="11"/>
  <c r="M43" i="11"/>
  <c r="J43" i="11"/>
  <c r="O42" i="11"/>
  <c r="P42" i="11"/>
  <c r="N42" i="11"/>
  <c r="M42" i="11"/>
  <c r="J42" i="11"/>
  <c r="O41" i="11"/>
  <c r="P41" i="11"/>
  <c r="N41" i="11"/>
  <c r="M41" i="11"/>
  <c r="J41" i="11"/>
  <c r="O40" i="11"/>
  <c r="P40" i="11"/>
  <c r="N40" i="11"/>
  <c r="M40" i="11"/>
  <c r="J40" i="11"/>
  <c r="P39" i="11"/>
  <c r="O39" i="11"/>
  <c r="N39" i="11"/>
  <c r="M39" i="11"/>
  <c r="J39" i="11"/>
  <c r="O38" i="11"/>
  <c r="P38" i="11"/>
  <c r="N38" i="11"/>
  <c r="M38" i="11"/>
  <c r="M55" i="11"/>
  <c r="J38" i="11"/>
  <c r="J55" i="11"/>
  <c r="O37" i="11"/>
  <c r="P37" i="11"/>
  <c r="N37" i="11"/>
  <c r="G37" i="11"/>
  <c r="M37" i="11"/>
  <c r="P36" i="11"/>
  <c r="O36" i="11"/>
  <c r="N36" i="11"/>
  <c r="M36" i="11"/>
  <c r="J36" i="11"/>
  <c r="G36" i="11"/>
  <c r="O35" i="11"/>
  <c r="P35" i="11"/>
  <c r="N35" i="11"/>
  <c r="G35" i="11"/>
  <c r="M35" i="11"/>
  <c r="P34" i="11"/>
  <c r="O34" i="11"/>
  <c r="N34" i="11"/>
  <c r="M34" i="11"/>
  <c r="J34" i="11"/>
  <c r="G34" i="11"/>
  <c r="O33" i="11"/>
  <c r="P33" i="11"/>
  <c r="N33" i="11"/>
  <c r="G33" i="11"/>
  <c r="M33" i="11"/>
  <c r="P32" i="11"/>
  <c r="O32" i="11"/>
  <c r="N32" i="11"/>
  <c r="M32" i="11"/>
  <c r="J32" i="11"/>
  <c r="G32" i="11"/>
  <c r="O31" i="11"/>
  <c r="P31" i="11"/>
  <c r="N31" i="11"/>
  <c r="G31" i="11"/>
  <c r="M31" i="11"/>
  <c r="P30" i="11"/>
  <c r="O30" i="11"/>
  <c r="N30" i="11"/>
  <c r="J30" i="11"/>
  <c r="G30" i="11"/>
  <c r="M30" i="11"/>
  <c r="O29" i="11"/>
  <c r="P29" i="11"/>
  <c r="N29" i="11"/>
  <c r="G29" i="11"/>
  <c r="M29" i="11"/>
  <c r="P28" i="11"/>
  <c r="O28" i="11"/>
  <c r="N28" i="11"/>
  <c r="M28" i="11"/>
  <c r="J28" i="11"/>
  <c r="G28" i="11"/>
  <c r="O27" i="11"/>
  <c r="P27" i="11"/>
  <c r="N27" i="11"/>
  <c r="G27" i="11"/>
  <c r="M27" i="11"/>
  <c r="P26" i="11"/>
  <c r="O26" i="11"/>
  <c r="N26" i="11"/>
  <c r="J26" i="11"/>
  <c r="G26" i="11"/>
  <c r="M26" i="11"/>
  <c r="O25" i="11"/>
  <c r="P25" i="11"/>
  <c r="N25" i="11"/>
  <c r="G25" i="11"/>
  <c r="M25" i="11"/>
  <c r="P24" i="11"/>
  <c r="O24" i="11"/>
  <c r="N24" i="11"/>
  <c r="M24" i="11"/>
  <c r="J24" i="11"/>
  <c r="G24" i="11"/>
  <c r="O23" i="11"/>
  <c r="P23" i="11"/>
  <c r="N23" i="11"/>
  <c r="G23" i="11"/>
  <c r="M23" i="11"/>
  <c r="P22" i="11"/>
  <c r="O22" i="11"/>
  <c r="N22" i="11"/>
  <c r="J22" i="11"/>
  <c r="G22" i="11"/>
  <c r="M22" i="11"/>
  <c r="O21" i="11"/>
  <c r="P21" i="11"/>
  <c r="N21" i="11"/>
  <c r="G21" i="11"/>
  <c r="M21" i="11"/>
  <c r="P20" i="11"/>
  <c r="O20" i="11"/>
  <c r="N20" i="11"/>
  <c r="M20" i="11"/>
  <c r="J20" i="11"/>
  <c r="G20" i="11"/>
  <c r="O19" i="11"/>
  <c r="P19" i="11"/>
  <c r="P54" i="11"/>
  <c r="N19" i="11"/>
  <c r="G19" i="11"/>
  <c r="M19" i="11"/>
  <c r="P18" i="11"/>
  <c r="O18" i="11"/>
  <c r="L18" i="11"/>
  <c r="M18" i="11"/>
  <c r="J18" i="11"/>
  <c r="I18" i="11"/>
  <c r="G18" i="11"/>
  <c r="O17" i="11"/>
  <c r="P17" i="11"/>
  <c r="L17" i="11"/>
  <c r="M17" i="11"/>
  <c r="I17" i="11"/>
  <c r="J17" i="11"/>
  <c r="G17" i="11"/>
  <c r="O16" i="11"/>
  <c r="P16" i="11"/>
  <c r="M16" i="11"/>
  <c r="L16" i="11"/>
  <c r="I16" i="11"/>
  <c r="J16" i="11"/>
  <c r="G16" i="11"/>
  <c r="O15" i="11"/>
  <c r="P15" i="11"/>
  <c r="L15" i="11"/>
  <c r="M15" i="11"/>
  <c r="I15" i="11"/>
  <c r="J15" i="11"/>
  <c r="G15" i="11"/>
  <c r="P14" i="11"/>
  <c r="O14" i="11"/>
  <c r="L14" i="11"/>
  <c r="M14" i="11"/>
  <c r="J14" i="11"/>
  <c r="I14" i="11"/>
  <c r="G14" i="11"/>
  <c r="O13" i="11"/>
  <c r="P13" i="11"/>
  <c r="L13" i="11"/>
  <c r="M13" i="11"/>
  <c r="I13" i="11"/>
  <c r="J13" i="11"/>
  <c r="G13" i="11"/>
  <c r="O12" i="11"/>
  <c r="P12" i="11"/>
  <c r="M12" i="11"/>
  <c r="L12" i="11"/>
  <c r="I12" i="11"/>
  <c r="J12" i="11"/>
  <c r="G12" i="11"/>
  <c r="O11" i="11"/>
  <c r="P11" i="11"/>
  <c r="L11" i="11"/>
  <c r="M11" i="11"/>
  <c r="I11" i="11"/>
  <c r="J11" i="11"/>
  <c r="G11" i="11"/>
  <c r="P10" i="11"/>
  <c r="O10" i="11"/>
  <c r="L10" i="11"/>
  <c r="M10" i="11"/>
  <c r="J10" i="11"/>
  <c r="I10" i="11"/>
  <c r="G10" i="11"/>
  <c r="O9" i="11"/>
  <c r="P9" i="11"/>
  <c r="L9" i="11"/>
  <c r="M9" i="11"/>
  <c r="I9" i="11"/>
  <c r="J9" i="11"/>
  <c r="G9" i="11"/>
  <c r="O8" i="11"/>
  <c r="P8" i="11"/>
  <c r="M8" i="11"/>
  <c r="L8" i="11"/>
  <c r="I8" i="11"/>
  <c r="J8" i="11"/>
  <c r="G8" i="11"/>
  <c r="O7" i="11"/>
  <c r="P7" i="11"/>
  <c r="P53" i="11"/>
  <c r="L7" i="11"/>
  <c r="M7" i="11"/>
  <c r="I7" i="11"/>
  <c r="J7" i="11"/>
  <c r="G7" i="11"/>
  <c r="P6" i="11"/>
  <c r="O6" i="11"/>
  <c r="L6" i="11"/>
  <c r="M6" i="11"/>
  <c r="J6" i="11"/>
  <c r="I6" i="11"/>
  <c r="G6" i="11"/>
  <c r="G19" i="12"/>
  <c r="J19" i="12"/>
  <c r="G10" i="12"/>
  <c r="G18" i="12"/>
  <c r="G7" i="12"/>
  <c r="G15" i="12"/>
  <c r="G12" i="12"/>
  <c r="J53" i="11"/>
  <c r="P55" i="11"/>
  <c r="M53" i="11"/>
  <c r="M54" i="11"/>
  <c r="J21" i="11"/>
  <c r="J25" i="11"/>
  <c r="J29" i="11"/>
  <c r="J33" i="11"/>
  <c r="J37" i="11"/>
  <c r="J19" i="11"/>
  <c r="J23" i="11"/>
  <c r="J27" i="11"/>
  <c r="J31" i="11"/>
  <c r="J35" i="11"/>
  <c r="J54" i="11"/>
  <c r="H7" i="2"/>
  <c r="I30" i="2"/>
  <c r="J30" i="2"/>
  <c r="I31" i="2"/>
  <c r="J31" i="2"/>
  <c r="I32" i="2"/>
  <c r="J32" i="2"/>
  <c r="I33" i="2"/>
  <c r="J33" i="2"/>
  <c r="R27" i="2"/>
  <c r="O27" i="2"/>
  <c r="L27" i="2"/>
  <c r="I27" i="2"/>
  <c r="G27" i="2"/>
  <c r="O23" i="6"/>
  <c r="O22" i="6"/>
  <c r="O21" i="6"/>
  <c r="O20" i="6"/>
  <c r="O19" i="6"/>
  <c r="O18" i="6"/>
  <c r="O17" i="6"/>
  <c r="O16" i="6"/>
  <c r="O15" i="6"/>
  <c r="O14" i="6"/>
  <c r="O13" i="6"/>
  <c r="O12" i="6"/>
  <c r="O11" i="6"/>
  <c r="O10" i="6"/>
  <c r="O9" i="6"/>
  <c r="O8" i="6"/>
  <c r="O7" i="6"/>
  <c r="O6" i="6"/>
  <c r="L23" i="6"/>
  <c r="L22" i="6"/>
  <c r="L21" i="6"/>
  <c r="L20" i="6"/>
  <c r="L19" i="6"/>
  <c r="L18" i="6"/>
  <c r="L17" i="6"/>
  <c r="L16" i="6"/>
  <c r="L15" i="6"/>
  <c r="L14" i="6"/>
  <c r="L13" i="6"/>
  <c r="L12" i="6"/>
  <c r="L11" i="6"/>
  <c r="L10" i="6"/>
  <c r="L9" i="6"/>
  <c r="L8" i="6"/>
  <c r="L7" i="6"/>
  <c r="L6" i="6"/>
  <c r="I23" i="6"/>
  <c r="I22" i="6"/>
  <c r="I21" i="6"/>
  <c r="I20" i="6"/>
  <c r="I19" i="6"/>
  <c r="I18" i="6"/>
  <c r="I17" i="6"/>
  <c r="I16" i="6"/>
  <c r="I15" i="6"/>
  <c r="I14" i="6"/>
  <c r="I13" i="6"/>
  <c r="I12" i="6"/>
  <c r="I11" i="6"/>
  <c r="I10" i="6"/>
  <c r="I9" i="6"/>
  <c r="I8" i="6"/>
  <c r="I7" i="6"/>
  <c r="I6" i="6"/>
  <c r="F23" i="6"/>
  <c r="F22" i="6"/>
  <c r="F21" i="6"/>
  <c r="F20" i="6"/>
  <c r="F19" i="6"/>
  <c r="F18" i="6"/>
  <c r="F17" i="6"/>
  <c r="F16" i="6"/>
  <c r="F15" i="6"/>
  <c r="F14" i="6"/>
  <c r="F13" i="6"/>
  <c r="F12" i="6"/>
  <c r="F11" i="6"/>
  <c r="F10" i="6"/>
  <c r="F9" i="6"/>
  <c r="F8" i="6"/>
  <c r="F7" i="6"/>
  <c r="F6" i="6"/>
  <c r="D8" i="6"/>
  <c r="D9" i="6"/>
  <c r="D10" i="6"/>
  <c r="P10" i="6"/>
  <c r="D11" i="6"/>
  <c r="D7" i="6"/>
  <c r="D6" i="6"/>
  <c r="M8" i="6"/>
  <c r="D12" i="6"/>
  <c r="D13" i="6"/>
  <c r="D14" i="6"/>
  <c r="D15" i="6"/>
  <c r="P15" i="6"/>
  <c r="D16" i="6"/>
  <c r="D17" i="6"/>
  <c r="D18" i="6"/>
  <c r="M18" i="6"/>
  <c r="D19" i="6"/>
  <c r="D20" i="6"/>
  <c r="D21" i="6"/>
  <c r="D22" i="6"/>
  <c r="D23" i="6"/>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6" i="2"/>
  <c r="I6" i="2"/>
  <c r="G6" i="2"/>
  <c r="J6" i="2"/>
  <c r="R52" i="2"/>
  <c r="S52" i="2"/>
  <c r="R51" i="2"/>
  <c r="G51" i="2"/>
  <c r="S51" i="2"/>
  <c r="R50" i="2"/>
  <c r="G50" i="2"/>
  <c r="S50" i="2"/>
  <c r="R49" i="2"/>
  <c r="G49" i="2"/>
  <c r="S49" i="2"/>
  <c r="R48" i="2"/>
  <c r="G48" i="2"/>
  <c r="S48" i="2"/>
  <c r="R47" i="2"/>
  <c r="G47" i="2"/>
  <c r="S47" i="2"/>
  <c r="R46" i="2"/>
  <c r="G46" i="2"/>
  <c r="S46" i="2"/>
  <c r="R45" i="2"/>
  <c r="G45" i="2"/>
  <c r="S45" i="2"/>
  <c r="R44" i="2"/>
  <c r="G44" i="2"/>
  <c r="S44" i="2"/>
  <c r="R43" i="2"/>
  <c r="G43" i="2"/>
  <c r="S43" i="2"/>
  <c r="R42" i="2"/>
  <c r="G42" i="2"/>
  <c r="S42" i="2"/>
  <c r="R41" i="2"/>
  <c r="G41" i="2"/>
  <c r="S41" i="2"/>
  <c r="R40" i="2"/>
  <c r="G40" i="2"/>
  <c r="S40" i="2"/>
  <c r="R39" i="2"/>
  <c r="G39" i="2"/>
  <c r="S39" i="2"/>
  <c r="R38" i="2"/>
  <c r="G38" i="2"/>
  <c r="S38" i="2"/>
  <c r="R37" i="2"/>
  <c r="G37" i="2"/>
  <c r="S37" i="2"/>
  <c r="R36" i="2"/>
  <c r="G36" i="2"/>
  <c r="S36" i="2"/>
  <c r="R35" i="2"/>
  <c r="G35" i="2"/>
  <c r="S35" i="2"/>
  <c r="R34" i="2"/>
  <c r="G34" i="2"/>
  <c r="S34" i="2"/>
  <c r="R33" i="2"/>
  <c r="G33" i="2"/>
  <c r="S33" i="2"/>
  <c r="R32" i="2"/>
  <c r="G32" i="2"/>
  <c r="S32" i="2"/>
  <c r="R31" i="2"/>
  <c r="G31" i="2"/>
  <c r="S31" i="2"/>
  <c r="R30" i="2"/>
  <c r="G30" i="2"/>
  <c r="S30" i="2"/>
  <c r="R29" i="2"/>
  <c r="G29" i="2"/>
  <c r="S29" i="2"/>
  <c r="R28" i="2"/>
  <c r="G28" i="2"/>
  <c r="S28" i="2"/>
  <c r="S27" i="2"/>
  <c r="R26" i="2"/>
  <c r="G26" i="2"/>
  <c r="S26" i="2"/>
  <c r="R25" i="2"/>
  <c r="G25" i="2"/>
  <c r="S25" i="2"/>
  <c r="R24" i="2"/>
  <c r="G24" i="2"/>
  <c r="S24" i="2"/>
  <c r="R23" i="2"/>
  <c r="G23" i="2"/>
  <c r="S23" i="2"/>
  <c r="R22" i="2"/>
  <c r="G22" i="2"/>
  <c r="S22" i="2"/>
  <c r="R21" i="2"/>
  <c r="G21" i="2"/>
  <c r="S21" i="2"/>
  <c r="R20" i="2"/>
  <c r="G20" i="2"/>
  <c r="S20" i="2"/>
  <c r="R19" i="2"/>
  <c r="G19" i="2"/>
  <c r="S19" i="2"/>
  <c r="R18" i="2"/>
  <c r="G18" i="2"/>
  <c r="S18" i="2"/>
  <c r="R17" i="2"/>
  <c r="G17" i="2"/>
  <c r="S17" i="2"/>
  <c r="R16" i="2"/>
  <c r="G16" i="2"/>
  <c r="S16" i="2"/>
  <c r="R15" i="2"/>
  <c r="G15" i="2"/>
  <c r="S15" i="2"/>
  <c r="R14" i="2"/>
  <c r="G14" i="2"/>
  <c r="S14" i="2"/>
  <c r="R13" i="2"/>
  <c r="G13" i="2"/>
  <c r="S13" i="2"/>
  <c r="R12" i="2"/>
  <c r="G12" i="2"/>
  <c r="S12" i="2"/>
  <c r="R11" i="2"/>
  <c r="G11" i="2"/>
  <c r="S11" i="2"/>
  <c r="R10" i="2"/>
  <c r="G10" i="2"/>
  <c r="S10" i="2"/>
  <c r="R9" i="2"/>
  <c r="G9" i="2"/>
  <c r="S9" i="2"/>
  <c r="R8" i="2"/>
  <c r="G8" i="2"/>
  <c r="S8" i="2"/>
  <c r="R7" i="2"/>
  <c r="G7" i="2"/>
  <c r="S7" i="2"/>
  <c r="R6" i="2"/>
  <c r="S6" i="2"/>
  <c r="O52" i="2"/>
  <c r="P52" i="2"/>
  <c r="O51" i="2"/>
  <c r="P51" i="2"/>
  <c r="O50" i="2"/>
  <c r="P50" i="2"/>
  <c r="O49" i="2"/>
  <c r="P49" i="2"/>
  <c r="O48" i="2"/>
  <c r="P48" i="2"/>
  <c r="O47" i="2"/>
  <c r="P47" i="2"/>
  <c r="O46" i="2"/>
  <c r="P46" i="2"/>
  <c r="O45" i="2"/>
  <c r="P45" i="2"/>
  <c r="O44" i="2"/>
  <c r="P44" i="2"/>
  <c r="O43" i="2"/>
  <c r="P43" i="2"/>
  <c r="O42" i="2"/>
  <c r="P42" i="2"/>
  <c r="O41" i="2"/>
  <c r="P41" i="2"/>
  <c r="O40" i="2"/>
  <c r="P40" i="2"/>
  <c r="O39" i="2"/>
  <c r="P39" i="2"/>
  <c r="O38" i="2"/>
  <c r="P38" i="2"/>
  <c r="O37" i="2"/>
  <c r="P37" i="2"/>
  <c r="O36" i="2"/>
  <c r="P36" i="2"/>
  <c r="O35" i="2"/>
  <c r="P35" i="2"/>
  <c r="O34" i="2"/>
  <c r="P34" i="2"/>
  <c r="O33" i="2"/>
  <c r="P33" i="2"/>
  <c r="O32" i="2"/>
  <c r="P32" i="2"/>
  <c r="O31" i="2"/>
  <c r="P31" i="2"/>
  <c r="O30" i="2"/>
  <c r="P30" i="2"/>
  <c r="O29" i="2"/>
  <c r="P29" i="2"/>
  <c r="O28" i="2"/>
  <c r="P28" i="2"/>
  <c r="P27" i="2"/>
  <c r="O26" i="2"/>
  <c r="P26" i="2"/>
  <c r="O25" i="2"/>
  <c r="P25" i="2"/>
  <c r="O24" i="2"/>
  <c r="P24" i="2"/>
  <c r="O23" i="2"/>
  <c r="P23" i="2"/>
  <c r="O22" i="2"/>
  <c r="P22" i="2"/>
  <c r="O21" i="2"/>
  <c r="P21" i="2"/>
  <c r="O20" i="2"/>
  <c r="P20" i="2"/>
  <c r="O19" i="2"/>
  <c r="P19" i="2"/>
  <c r="O18" i="2"/>
  <c r="P18" i="2"/>
  <c r="O17" i="2"/>
  <c r="P17" i="2"/>
  <c r="O16" i="2"/>
  <c r="P16" i="2"/>
  <c r="O15" i="2"/>
  <c r="P15" i="2"/>
  <c r="O14" i="2"/>
  <c r="P14" i="2"/>
  <c r="O13" i="2"/>
  <c r="P13" i="2"/>
  <c r="O12" i="2"/>
  <c r="P12" i="2"/>
  <c r="O11" i="2"/>
  <c r="P11" i="2"/>
  <c r="O10" i="2"/>
  <c r="P10" i="2"/>
  <c r="O9" i="2"/>
  <c r="P9" i="2"/>
  <c r="O8" i="2"/>
  <c r="P8" i="2"/>
  <c r="O7" i="2"/>
  <c r="P7" i="2"/>
  <c r="O6" i="2"/>
  <c r="P6" i="2"/>
  <c r="L33" i="2"/>
  <c r="M33" i="2"/>
  <c r="L30" i="2"/>
  <c r="M30" i="2"/>
  <c r="L52" i="2"/>
  <c r="M52" i="2"/>
  <c r="L51" i="2"/>
  <c r="M51" i="2"/>
  <c r="L50" i="2"/>
  <c r="M50" i="2"/>
  <c r="L49" i="2"/>
  <c r="M49" i="2"/>
  <c r="L48" i="2"/>
  <c r="M48" i="2"/>
  <c r="L47" i="2"/>
  <c r="M47" i="2"/>
  <c r="L46" i="2"/>
  <c r="M46" i="2"/>
  <c r="L45" i="2"/>
  <c r="M45" i="2"/>
  <c r="L44" i="2"/>
  <c r="M44" i="2"/>
  <c r="L43" i="2"/>
  <c r="M43" i="2"/>
  <c r="L42" i="2"/>
  <c r="M42" i="2"/>
  <c r="L41" i="2"/>
  <c r="M41" i="2"/>
  <c r="L40" i="2"/>
  <c r="M40" i="2"/>
  <c r="L39" i="2"/>
  <c r="M39" i="2"/>
  <c r="L38" i="2"/>
  <c r="M38" i="2"/>
  <c r="L37" i="2"/>
  <c r="M37" i="2"/>
  <c r="L36" i="2"/>
  <c r="M36" i="2"/>
  <c r="L35" i="2"/>
  <c r="M35" i="2"/>
  <c r="L34" i="2"/>
  <c r="M34" i="2"/>
  <c r="L32" i="2"/>
  <c r="M32" i="2"/>
  <c r="L31" i="2"/>
  <c r="M31" i="2"/>
  <c r="L29" i="2"/>
  <c r="M29" i="2"/>
  <c r="L28" i="2"/>
  <c r="M28" i="2"/>
  <c r="M27" i="2"/>
  <c r="L26" i="2"/>
  <c r="M26" i="2"/>
  <c r="L25" i="2"/>
  <c r="M25" i="2"/>
  <c r="L24" i="2"/>
  <c r="M24" i="2"/>
  <c r="L23" i="2"/>
  <c r="M23" i="2"/>
  <c r="L22" i="2"/>
  <c r="M22" i="2"/>
  <c r="L21" i="2"/>
  <c r="M21" i="2"/>
  <c r="L20" i="2"/>
  <c r="M20" i="2"/>
  <c r="L19" i="2"/>
  <c r="M19" i="2"/>
  <c r="L18" i="2"/>
  <c r="M18" i="2"/>
  <c r="L17" i="2"/>
  <c r="M17" i="2"/>
  <c r="L16" i="2"/>
  <c r="M16" i="2"/>
  <c r="L15" i="2"/>
  <c r="M15" i="2"/>
  <c r="L14" i="2"/>
  <c r="M14" i="2"/>
  <c r="L13" i="2"/>
  <c r="M13" i="2"/>
  <c r="L12" i="2"/>
  <c r="M12" i="2"/>
  <c r="L11" i="2"/>
  <c r="M11" i="2"/>
  <c r="L10" i="2"/>
  <c r="M10" i="2"/>
  <c r="L9" i="2"/>
  <c r="M9" i="2"/>
  <c r="L8" i="2"/>
  <c r="M8" i="2"/>
  <c r="L7" i="2"/>
  <c r="M7" i="2"/>
  <c r="L6" i="2"/>
  <c r="M6" i="2"/>
  <c r="I8" i="2"/>
  <c r="J8" i="2"/>
  <c r="I9" i="2"/>
  <c r="J9" i="2"/>
  <c r="I10" i="2"/>
  <c r="J10" i="2"/>
  <c r="I11" i="2"/>
  <c r="J11" i="2"/>
  <c r="I12" i="2"/>
  <c r="J12" i="2"/>
  <c r="I13" i="2"/>
  <c r="J13" i="2"/>
  <c r="I14" i="2"/>
  <c r="J14" i="2"/>
  <c r="I15" i="2"/>
  <c r="J15" i="2"/>
  <c r="I16" i="2"/>
  <c r="J16" i="2"/>
  <c r="I17" i="2"/>
  <c r="J17" i="2"/>
  <c r="I18" i="2"/>
  <c r="J18" i="2"/>
  <c r="I19" i="2"/>
  <c r="J19" i="2"/>
  <c r="I20" i="2"/>
  <c r="J20" i="2"/>
  <c r="I21" i="2"/>
  <c r="J21" i="2"/>
  <c r="I22" i="2"/>
  <c r="J22" i="2"/>
  <c r="I23" i="2"/>
  <c r="J23" i="2"/>
  <c r="I24" i="2"/>
  <c r="J24" i="2"/>
  <c r="I25" i="2"/>
  <c r="J25" i="2"/>
  <c r="I26" i="2"/>
  <c r="J26" i="2"/>
  <c r="J27" i="2"/>
  <c r="I28" i="2"/>
  <c r="J28" i="2"/>
  <c r="I29" i="2"/>
  <c r="J29"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7" i="2"/>
  <c r="J7" i="2"/>
  <c r="J53" i="2"/>
  <c r="M53" i="2"/>
  <c r="P53" i="2"/>
  <c r="S53" i="2"/>
  <c r="S55" i="2"/>
  <c r="S54" i="2"/>
  <c r="P55" i="2"/>
  <c r="P54" i="2"/>
  <c r="M55" i="2"/>
  <c r="M54" i="2"/>
  <c r="J54" i="2"/>
  <c r="J55" i="2"/>
  <c r="P9" i="6"/>
  <c r="M20" i="6"/>
  <c r="M12" i="6"/>
  <c r="M11" i="6"/>
  <c r="P17" i="6"/>
  <c r="P7" i="6"/>
  <c r="M23" i="6"/>
  <c r="P16" i="6"/>
  <c r="G6" i="6"/>
  <c r="M21" i="6"/>
  <c r="G11" i="6"/>
  <c r="G7" i="6"/>
  <c r="G10" i="6"/>
  <c r="M6" i="6"/>
  <c r="J8" i="6"/>
  <c r="G9" i="6"/>
  <c r="M7" i="6"/>
  <c r="P21" i="6"/>
  <c r="J16" i="6"/>
  <c r="J9" i="6"/>
  <c r="J6" i="6"/>
  <c r="P18" i="6"/>
  <c r="M14" i="6"/>
  <c r="J7" i="6"/>
  <c r="P14" i="6"/>
  <c r="J13" i="6"/>
  <c r="J23" i="6"/>
  <c r="P6" i="6"/>
  <c r="P11" i="6"/>
  <c r="J20" i="6"/>
  <c r="G22" i="6"/>
  <c r="G19" i="6"/>
  <c r="J12" i="6"/>
  <c r="G21" i="6"/>
  <c r="G18" i="6"/>
  <c r="G14" i="6"/>
  <c r="J22" i="6"/>
  <c r="J19" i="6"/>
  <c r="J11" i="6"/>
  <c r="M9" i="6"/>
  <c r="M16" i="6"/>
  <c r="P13" i="6"/>
  <c r="M15" i="6"/>
  <c r="J21" i="6"/>
  <c r="J18" i="6"/>
  <c r="J10" i="6"/>
  <c r="M17" i="6"/>
  <c r="P23" i="6"/>
  <c r="P20" i="6"/>
  <c r="P12" i="6"/>
  <c r="G17" i="6"/>
  <c r="G13" i="6"/>
  <c r="G8" i="6"/>
  <c r="J17" i="6"/>
  <c r="M10" i="6"/>
  <c r="P22" i="6"/>
  <c r="P19" i="6"/>
  <c r="P8" i="6"/>
  <c r="M19" i="6"/>
  <c r="M22" i="6"/>
  <c r="G23" i="6"/>
  <c r="G20" i="6"/>
  <c r="G16" i="6"/>
  <c r="G12" i="6"/>
  <c r="J15" i="6"/>
  <c r="J14" i="6"/>
  <c r="M13" i="6"/>
  <c r="G15" i="6"/>
  <c r="P24" i="6"/>
  <c r="J24" i="6"/>
  <c r="M24" i="6"/>
  <c r="G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Almeleh, Nancy E.</author>
  </authors>
  <commentList>
    <comment ref="E12" authorId="0" shapeId="0" xr:uid="{00000000-0006-0000-0100-000001000000}">
      <text>
        <r>
          <rPr>
            <b/>
            <sz val="11"/>
            <color indexed="10"/>
            <rFont val="Tahoma"/>
            <family val="2"/>
          </rPr>
          <t>Refer to tab "C-07 Product Integration" for assistance in assigning the Criteria Rating for your product alternatives</t>
        </r>
      </text>
    </comment>
    <comment ref="E36" authorId="0" shapeId="0" xr:uid="{00000000-0006-0000-0100-000002000000}">
      <text>
        <r>
          <rPr>
            <b/>
            <sz val="11"/>
            <color indexed="10"/>
            <rFont val="Tahoma"/>
            <family val="2"/>
          </rPr>
          <t>Refer to tab "C-31 Cost Considerations" for assistance in assigning the Criteria Rating for your product alternatives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Almeleh, Nancy E.</author>
  </authors>
  <commentList>
    <comment ref="E25" authorId="0" shapeId="0" xr:uid="{00000000-0006-0000-0400-000001000000}">
      <text>
        <r>
          <rPr>
            <b/>
            <sz val="11"/>
            <color indexed="10"/>
            <rFont val="Tahoma"/>
            <family val="2"/>
          </rPr>
          <t>Refer to tab "C-07 Product Integration" for assistance in assigning the Criteria Rating for your product alternatives</t>
        </r>
      </text>
    </comment>
    <comment ref="E33" authorId="0" shapeId="0" xr:uid="{00000000-0006-0000-0400-000002000000}">
      <text>
        <r>
          <rPr>
            <b/>
            <sz val="11"/>
            <color indexed="10"/>
            <rFont val="Tahoma"/>
            <family val="2"/>
          </rPr>
          <t>Refer to tab "C-31 Cost Considerations" for assistance in assigning the Criteria Rating for your product alternatives</t>
        </r>
      </text>
    </comment>
  </commentList>
</comments>
</file>

<file path=xl/sharedStrings.xml><?xml version="1.0" encoding="utf-8"?>
<sst xmlns="http://schemas.openxmlformats.org/spreadsheetml/2006/main" count="845" uniqueCount="311">
  <si>
    <t>An SA&amp;O Product Evaluation Tool has been selected.  It's basically a spreadsheet to facilitate them in performing an AoA.  It will list criteria important to practitioners to help them decide which product(s) would be right for their environment.  They will be able to use the criteria supplied, as well as add their own unique criteria.  Criteria are based on "reverse engineering" the requirements in the Orchestration Thin Spec to come up with user needs.  Recommended weighting factors will be supplied, but they'll be able to change these weights if they want.  With this, they will be able to rank the products that they want to plug into the AoA and compare against each other.</t>
  </si>
  <si>
    <t>This report defines system requirements for secondary screening and creates an overall effectiveness metric (Moverall) from these requirements.  Requirements in the form of quantitative measures of performance (MOPs) were grouped into measures of effectiveness (MOEs) that comprise Moverall.  Moverall is calculated using quantitative transfer functions that convert the MOPs into dimensionless numbers, which are then combined in a weighted manner to produce the Moverall score.  This method reduces subjectivity in technology evaluation and provides a framework for quantitative comparison of alternatives.  An example of an MOP is the scan time to resolve a single anomaly, which has the dimension of time and is measured in seconds.  The MOEs included in the effectiveness metric are:  Detection, Portability, Ease of Use, Passenger Impact, Performance, and Technology Readiness Level.  Cost is another MOE, but was considered separately so that cost versus system effectiveness could more readily be evaluated.  JHU/APL created an interactive analytical tool to evaluate the effectiveness metric for various input values.  This tool will allow TSA to compare any candidate secondary screening systems.  Additionally, a sensitivity analysis methodology was developed that evaluates the effect of a change in any input MOP value on Moverall.  This allows users of the tool to differentiate between MOPs that have a greater impact on Moverall from those that have a lesser impact.</t>
  </si>
  <si>
    <t>Me</t>
  </si>
  <si>
    <t>HHRT</t>
  </si>
  <si>
    <t>What are the MOEs for Orch Services?</t>
  </si>
  <si>
    <t>Source</t>
  </si>
  <si>
    <t>Specific things to do</t>
  </si>
  <si>
    <t>Descriptions</t>
  </si>
  <si>
    <t>Me/HHRT</t>
  </si>
  <si>
    <t xml:space="preserve">Can we list the MOPs for Orch Services?  An MOP is a qualitative or quantitative measure of a system capability or characteristic chosen to support one or more MOEs.  MOPs reflect specific metrics measuring the ability of an alternative to meet the goal of the MOE.  For each system requirement, a corresponding MOP was established indicating the degree to which the system meets the associated requirement </t>
  </si>
  <si>
    <t>What are the MOEs?</t>
  </si>
  <si>
    <t>Can we list the MOEs for Orch Services?  an MOE characterizes the degree to which a system satisfies a specific operational requirement. (e.g., Detection - A measure of the system’s ability to accurately detect threats; Ease of Use – A measure of how simple and intuitive the Orch Service tool is to use; Performance - Ameasure of ___)</t>
  </si>
  <si>
    <t>What are the user needs?  Reverse engineer the Orch Spec rqmts.  Categorize them on level of importance (low, med, hi)</t>
  </si>
  <si>
    <t>What are the performance indicators for the MOEs?  For each rqmt, come up with an MOP to indicate the degree that the tool meets that rqmt. (e.g., the ability of the tool to ___; the amount of time (in units) for the tool to ___)
2 types of MOPS: Key discriminators vs. screening -- What are the key discriminators for Orch Service tools?</t>
  </si>
  <si>
    <t xml:space="preserve">a complete methodology for evaluating the effectiveness of the various candidate systems was developed.  This methodology, as discussed in Section 5, is based upon the system requirements, CONOPS, and existing screening procedures.  A comprehensive set of MOEs was developed, along with specific MOPs which provided metrics to evaluate the ability of the system to meet the MOEs.  MOPs and MOEs were weighted as to their relative importance, with these weights then used to develop a linear combination of MOP scores to evaluate the overall effectiveness of an alternative for a specific scenario.  In order to make the various MOP units compatible for linear combination, transfer functions were created, which mapped the MOP space into a common [0, 1] space, where 0 implied no contribution to the goal of the MOP and 1 implied that the MOP was fully satisfied.  Provision was made for these ratings to be accomplished for all alternatives and for each of the five scenarios under consideration.  These scenario scores were then formed again into a linear combination to produce an overall score for effectiveness. </t>
  </si>
  <si>
    <t xml:space="preserve">See slides 7-9 &amp; 37-43 http://mathscinotes.com/wp-content/uploads/2016/03/Kepner-Tregoe_Methodology_version_2_20130307.pdf  </t>
  </si>
  <si>
    <t>Criteria Rating</t>
  </si>
  <si>
    <t>Importance Factor</t>
  </si>
  <si>
    <t>Weighted Score</t>
  </si>
  <si>
    <t>TOTAL WEIGHTED SCORE</t>
  </si>
  <si>
    <t>Can we list the mission tasks for the Orch Services to meet the mission needs (e.g., Be compatible with existing enterprise infrastructure; minimize impact on enterprise operations, etc.)</t>
  </si>
  <si>
    <t>Desirable</t>
  </si>
  <si>
    <t>Criteria No.</t>
  </si>
  <si>
    <t>C-GO-01</t>
  </si>
  <si>
    <t>C-GO-04</t>
  </si>
  <si>
    <t>As an orchestration services customer, I want to be able to spread the load over more than one orchestration tool, should the load be maxed out with one particular tool (i.e., load balancing provision).</t>
  </si>
  <si>
    <t>C-GO-05b</t>
  </si>
  <si>
    <t>C-GO-05c</t>
  </si>
  <si>
    <t>C-GO-09</t>
  </si>
  <si>
    <t>As an orchestration services customer, I need to be able to perform user account administration with the orchestration tool.</t>
  </si>
  <si>
    <t>As an orchestration services customer, I need to be able to conduct audits for access and use of the orchestration tool.</t>
  </si>
  <si>
    <t>As an orchestration services customer, I need the orchestration tool to recover from system failure or corruption.</t>
  </si>
  <si>
    <t>As an orchestration services customer, I want my existing secure protocols to be compatible with my orchestration services.</t>
  </si>
  <si>
    <t>As an orchestration services customer, I want any related interfaces (e.g., processes, users, other tools) with my orchestration services to follow the mutual principle of least privilege.</t>
  </si>
  <si>
    <t>As an orchestration services customer, I want to be able to receive and install authorized software patches for my orchestration service tools.</t>
  </si>
  <si>
    <t>C-S-01b</t>
  </si>
  <si>
    <t>C-S-01c</t>
  </si>
  <si>
    <t>C-S-01f</t>
  </si>
  <si>
    <t>C-S-02a</t>
  </si>
  <si>
    <t>C-S-04</t>
  </si>
  <si>
    <t>C-S-05</t>
  </si>
  <si>
    <t>C-S-06</t>
  </si>
  <si>
    <t>As an orchestration services customer, I want to be able to use my orchestration service tools to schedule workflows.</t>
  </si>
  <si>
    <t>As an orchestration services customer, I want to be able to use my orchestration service tools to include conditional logic in my workflows.</t>
  </si>
  <si>
    <t>C-OM-02</t>
  </si>
  <si>
    <t>C-OM-03</t>
  </si>
  <si>
    <t>C-OM-07</t>
  </si>
  <si>
    <t>As an orchestration services customer, I want to able to set thresholds for actions to occur (e.g., define a default timeout for receiving responses).</t>
  </si>
  <si>
    <t>As an orchestration services customer, I want to be able to use my orchestration service tools to know what the state and sequence of tasks are for any workflow component.</t>
  </si>
  <si>
    <t>C-DM-01</t>
  </si>
  <si>
    <t>As an orchestration services customer, I want my orchestration service tools to keep track of the association between my organization’s policies and procedures and the workflows in the tools.</t>
  </si>
  <si>
    <t>Security</t>
  </si>
  <si>
    <t>Workflows</t>
  </si>
  <si>
    <t>Decision-Making</t>
  </si>
  <si>
    <t>C-GO-07a</t>
  </si>
  <si>
    <t>C-GO-05d</t>
  </si>
  <si>
    <t>C-GO-13</t>
  </si>
  <si>
    <t>C-S-07</t>
  </si>
  <si>
    <t>As an orchestration services customer, I need to be able to protect and handle confidential information in accordance with legal and regulatory requirements.</t>
  </si>
  <si>
    <t>C-S-08</t>
  </si>
  <si>
    <t>As an orchestration services customer, I need data integrity safeguards to ensure that data in motion and at rest is accurate and valid, with provenance tracked.</t>
  </si>
  <si>
    <t>How to Use the S-PET</t>
  </si>
  <si>
    <t>Description and Purpose</t>
  </si>
  <si>
    <t>As an orchestration services customer, I need to be able to insert human actions at any time during a process.  I do not want 100% automation.</t>
  </si>
  <si>
    <t>C-GO-02</t>
  </si>
  <si>
    <t>C-GO-03a</t>
  </si>
  <si>
    <t>C-GO-03b</t>
  </si>
  <si>
    <t>As an orchestration services customer, I need a tool that can monitor itself for its own error conditions and report status.</t>
  </si>
  <si>
    <t>As an orchestration services customer, I need a tool that will automatically log errors or failures and hand them off to an operator, in the event of their occurrence.</t>
  </si>
  <si>
    <t>As an orchestration services customer, I need a record of all actions that the orchestration service performs, including capturing associated information origin and decision rationale (i.e., provenance).</t>
  </si>
  <si>
    <t>As an orchestration services customer, I need to be able to know what the tool was in the middle of if there is ever a service interruption or system shutdown.</t>
  </si>
  <si>
    <t>C-GO-05c.1</t>
  </si>
  <si>
    <t>C-GO-05c.2</t>
  </si>
  <si>
    <t>C-GO-05c.3</t>
  </si>
  <si>
    <t>As an orchestration services customer, I need my orchestration services to perform consistently; i.e., I need my orchestration services to arrive at the same course of action each time for the same triggering event (i.e., consistency).</t>
  </si>
  <si>
    <t>C-GO-05c.4</t>
  </si>
  <si>
    <t>C-GO-05c.6</t>
  </si>
  <si>
    <t>C-GO-05c.7</t>
  </si>
  <si>
    <t>C-GO-06a</t>
  </si>
  <si>
    <t>C-GO-06b</t>
  </si>
  <si>
    <t>C-GO-06c</t>
  </si>
  <si>
    <t>C-GO-07b</t>
  </si>
  <si>
    <t>As an orchestration services customer, I want to be able to have different workflows triggered by the same event and executed by different orchestration tools.</t>
  </si>
  <si>
    <t>C-GO-10a</t>
  </si>
  <si>
    <t>C-GO-10b</t>
  </si>
  <si>
    <t>C-GO-10c</t>
  </si>
  <si>
    <t>As an orchestration services customer, I want to be able to execute multiple workflows at the same time (i.e., batch processing).</t>
  </si>
  <si>
    <t>As an orchestration services customer, I want to be able to execute the same workflow from one or more indicators on a list.</t>
  </si>
  <si>
    <t>C-GO-12a</t>
  </si>
  <si>
    <t>C-GO-12b</t>
  </si>
  <si>
    <t>As an orchestration services customer, I want to be able to participate in the trusted community of information sharing (e.g., analytics, indicators, COAs, and reports).</t>
  </si>
  <si>
    <t>As an orchestration services customer, I need my orchestration services to be highly available, so I want a backup orchestration tool to be able to do the job should the primary one fail or be down for maintenance (i.e., failover provision for resiliency).</t>
  </si>
  <si>
    <t>As an orchestration services customer, I want to be able to recover archived orchestration data and workflows.</t>
  </si>
  <si>
    <t>As an orchestration services customer, I want to be able to exchange, vet, and sanction playbooks, workflows, and actions with the IACD community.</t>
  </si>
  <si>
    <t>As an orchestration services customer, I want to be able to use my orchestration service tools to catalog workflows and courses of action and control workflow versioning.</t>
  </si>
  <si>
    <t>As an orchestration services customer, I want the orchestration tool's total cost of ownership (e.g., initial cost of licenses, recurring maintenances costs) and return on investment to justify my organization's commitment to purchasing and incorporating it in our enterprise.</t>
  </si>
  <si>
    <t>Quality</t>
  </si>
  <si>
    <t>As an orchestration services customer, I want to be able to use my orchestration service tools to create and edit playbooks, workflows, and courses of action that are unique to my organization.</t>
  </si>
  <si>
    <t>Raw Criteria Value</t>
  </si>
  <si>
    <t>As an orchestration services customer, I want to have the ability to undo the automated actions of a workflow that my orchestration service tools performed.</t>
  </si>
  <si>
    <t>With so many products offered in the marketplace today, some organizations may need assistance in choosing the product(s) that best meet their particular cyber security automation and orchestration needs.  The “Security Automation &amp; Orchestration (SA&amp;O) Product Evaluation Tool (S-PET)” can help organizations evaluate and compare one or more products against the criteria that matter most to them.</t>
  </si>
  <si>
    <t>For organizations in the early adoption stage of Awareness, the S-PET is beneficial in performing a cursory product comparison across the market.  By examining product literature and speaking to vendors, the S-PET will help organizations narrow their vast array of choices down to a short list.  After that, in the next adoption stage of Trial &amp; Evaluation, organizations can use the S-PET when conducting an in-depth comparison of the tools on their short list (through "test driving" free trial versions in their environment) to provide them a clear picture of the most favorable orchestrator for their needs.</t>
  </si>
  <si>
    <t>Whereas the requirements defined in the IACD Orchestration Thin Specification are directed toward vendors and their orchestration products, the criteria that are listed in the S-PET are provided for implementing organizations and based on their user need perspective.  The S-PET implements an organized and objective process, similar to an Analysis of Alternatives or Kepner-Tregoe technique.</t>
  </si>
  <si>
    <t>Welcome to the “Security Automation &amp; Orchestration (SA&amp;O) Product Evaluation Tool (S-PET)”</t>
  </si>
  <si>
    <t>Functional Category</t>
  </si>
  <si>
    <t>Firewall</t>
  </si>
  <si>
    <t>Proxy</t>
  </si>
  <si>
    <t>Intrusion Prevention System</t>
  </si>
  <si>
    <t>Patch management system</t>
  </si>
  <si>
    <t>LDAP</t>
  </si>
  <si>
    <t>Forensic tools</t>
  </si>
  <si>
    <t>Reputation Services</t>
  </si>
  <si>
    <t>Intrusion Detection Systems</t>
  </si>
  <si>
    <t>Host based management</t>
  </si>
  <si>
    <t>Data Integration products</t>
  </si>
  <si>
    <t>Databases</t>
  </si>
  <si>
    <t>Product Evaluation Criteria</t>
  </si>
  <si>
    <t>&lt;Orch Product A&gt;</t>
  </si>
  <si>
    <t>&lt;Orch Product B&gt;</t>
  </si>
  <si>
    <t>&lt;Orch Product C&gt;</t>
  </si>
  <si>
    <t>&lt;Orch Product D&gt;</t>
  </si>
  <si>
    <r>
      <rPr>
        <sz val="8"/>
        <color rgb="FF6600FF"/>
        <rFont val="Arial Narrow"/>
        <family val="2"/>
      </rPr>
      <t>Essential = N/A</t>
    </r>
    <r>
      <rPr>
        <sz val="8"/>
        <color rgb="FF009900"/>
        <rFont val="Arial Narrow"/>
        <family val="2"/>
      </rPr>
      <t xml:space="preserve">
</t>
    </r>
    <r>
      <rPr>
        <sz val="8"/>
        <color rgb="FFFF9933"/>
        <rFont val="Arial Narrow"/>
        <family val="2"/>
      </rPr>
      <t>High Priority = 20</t>
    </r>
    <r>
      <rPr>
        <sz val="8"/>
        <color rgb="FF009900"/>
        <rFont val="Arial Narrow"/>
        <family val="2"/>
      </rPr>
      <t xml:space="preserve">
</t>
    </r>
    <r>
      <rPr>
        <sz val="8"/>
        <color rgb="FF0099FF"/>
        <rFont val="Arial Narrow"/>
        <family val="2"/>
      </rPr>
      <t>Desirable = Scale of 1 to 10, where 10 = most important</t>
    </r>
  </si>
  <si>
    <r>
      <rPr>
        <b/>
        <sz val="14"/>
        <color rgb="FF6600FF"/>
        <rFont val="Arial Narrow"/>
        <family val="2"/>
      </rPr>
      <t>Essential</t>
    </r>
    <r>
      <rPr>
        <b/>
        <sz val="14"/>
        <color theme="1"/>
        <rFont val="Arial Narrow"/>
        <family val="2"/>
      </rPr>
      <t xml:space="preserve"> vs.
</t>
    </r>
    <r>
      <rPr>
        <b/>
        <sz val="14"/>
        <color rgb="FFFF9933"/>
        <rFont val="Arial Narrow"/>
        <family val="2"/>
      </rPr>
      <t>High Priority</t>
    </r>
    <r>
      <rPr>
        <b/>
        <sz val="14"/>
        <color theme="1"/>
        <rFont val="Arial Narrow"/>
        <family val="2"/>
      </rPr>
      <t xml:space="preserve"> vs. </t>
    </r>
    <r>
      <rPr>
        <b/>
        <sz val="14"/>
        <color rgb="FF0099FF"/>
        <rFont val="Arial Narrow"/>
        <family val="2"/>
      </rPr>
      <t>Desirable</t>
    </r>
  </si>
  <si>
    <r>
      <t xml:space="preserve">As an orchestration services customer, I need my orchestration services to be functioning properly at least </t>
    </r>
    <r>
      <rPr>
        <sz val="10"/>
        <color rgb="FFFF0000"/>
        <rFont val="Arial Narrow"/>
        <family val="2"/>
      </rPr>
      <t>23.5</t>
    </r>
    <r>
      <rPr>
        <sz val="10"/>
        <color theme="1"/>
        <rFont val="Arial Narrow"/>
        <family val="2"/>
      </rPr>
      <t xml:space="preserve"> hours per day </t>
    </r>
    <r>
      <rPr>
        <sz val="10"/>
        <color rgb="FFFF0000"/>
        <rFont val="Arial Narrow"/>
        <family val="2"/>
      </rPr>
      <t>(to be supplied by implementing organization)</t>
    </r>
    <r>
      <rPr>
        <sz val="10"/>
        <color theme="1"/>
        <rFont val="Arial Narrow"/>
        <family val="2"/>
      </rPr>
      <t>. (i.e., availability)</t>
    </r>
  </si>
  <si>
    <r>
      <t xml:space="preserve">As an orchestration services customer, I need my orchestration services to be at least </t>
    </r>
    <r>
      <rPr>
        <sz val="10"/>
        <color rgb="FFFF0000"/>
        <rFont val="Arial Narrow"/>
        <family val="2"/>
      </rPr>
      <t>99.99</t>
    </r>
    <r>
      <rPr>
        <sz val="10"/>
        <color theme="1"/>
        <rFont val="Arial Narrow"/>
        <family val="2"/>
      </rPr>
      <t xml:space="preserve">% reliable (or, I need my orchestration services to function properly for at least </t>
    </r>
    <r>
      <rPr>
        <sz val="10"/>
        <color rgb="FFFF0000"/>
        <rFont val="Arial Narrow"/>
        <family val="2"/>
      </rPr>
      <t>9,000</t>
    </r>
    <r>
      <rPr>
        <sz val="10"/>
        <color theme="1"/>
        <rFont val="Arial Narrow"/>
        <family val="2"/>
      </rPr>
      <t xml:space="preserve"> hours before any malfunction) </t>
    </r>
    <r>
      <rPr>
        <sz val="10"/>
        <color rgb="FFFF0000"/>
        <rFont val="Arial Narrow"/>
        <family val="2"/>
      </rPr>
      <t>(to be supplied by implementing organization)</t>
    </r>
    <r>
      <rPr>
        <sz val="10"/>
        <color theme="1"/>
        <rFont val="Arial Narrow"/>
        <family val="2"/>
      </rPr>
      <t>. (i.e., reliability)</t>
    </r>
  </si>
  <si>
    <t>As an orchestration services customer, I need my orchestration services to use a development language already known to my current staff (i.e., usability).</t>
  </si>
  <si>
    <t>As an orchestration services customer, I need my orchestration services to have a graphical user interface (GUI) for building workflows (i.e., usability).</t>
  </si>
  <si>
    <t>C-GO-05c.5a</t>
  </si>
  <si>
    <t>C-GO-05c.5b</t>
  </si>
  <si>
    <t>As an orchestration services customer, I need my orchestration services to have a command line or debug interface (i.e., usability).</t>
  </si>
  <si>
    <t>As an orchestration services customer, I need my orchestration services to have 24/7 help desk support available from the vendor (i.e., customer service).</t>
  </si>
  <si>
    <t>As an orchestration services customer, I need my orchestration services to provide product updates, such as integration module developments and improvements from the vendor (i.e., maintainability).</t>
  </si>
  <si>
    <t>As an orchestration services customer, I need my orchestration services to integrate and interface across multiple disparate products and services (e.g., security, IT, other types of orchestration platforms) in my existing or planned environment (or be willing to support the integration through a roadmap).</t>
  </si>
  <si>
    <t>As an orchestration services customer, I want to be able to back up the orchestration data; which includes workflows, workflow data, interface module data, and orchestration service configuration.</t>
  </si>
  <si>
    <t>As an orchestration services customer, I want to be able to have interconnected and nested workflows, which are part of one large workflow.</t>
  </si>
  <si>
    <t>As an orchestration services customer, I want to be able to archive previous workflows and historical log data.</t>
  </si>
  <si>
    <t>As an orchestration services customer, I want to be able to capture and see data on an orchestration tool’s performance.</t>
  </si>
  <si>
    <t>As an orchestration services customer, I want my orchestration tool to have mutual authentication with other systems and tools.</t>
  </si>
  <si>
    <t>As an orchestration services customer, I need to be able to safely store or securely access credentials having to do with my orchestration services.</t>
  </si>
  <si>
    <t>API commands</t>
  </si>
  <si>
    <t>C-S-03a</t>
  </si>
  <si>
    <t>C-S-03b</t>
  </si>
  <si>
    <t>As an orchestration services customer, I want my existing authentication protocols to be compatible with my orchestration services.</t>
  </si>
  <si>
    <t>As an orchestration services customer, I want to be able to execute workflows as the trigger occurs in real time.</t>
  </si>
  <si>
    <t>High Priority</t>
  </si>
  <si>
    <t>High Priority Weighted Score</t>
  </si>
  <si>
    <t>Desirable Weighted Score</t>
  </si>
  <si>
    <t>Importance Factor x Criteria Rating</t>
  </si>
  <si>
    <t>Original Criteria No.</t>
  </si>
  <si>
    <t>General Orch</t>
  </si>
  <si>
    <t>Orch Mgmt</t>
  </si>
  <si>
    <t>C-01</t>
  </si>
  <si>
    <t>C-02</t>
  </si>
  <si>
    <t>C-04</t>
  </si>
  <si>
    <t>C-09</t>
  </si>
  <si>
    <t>C-13</t>
  </si>
  <si>
    <t>C-05</t>
  </si>
  <si>
    <t>C-03</t>
  </si>
  <si>
    <t>C-06</t>
  </si>
  <si>
    <t>C-07</t>
  </si>
  <si>
    <t>C-08</t>
  </si>
  <si>
    <t>C-10</t>
  </si>
  <si>
    <t>C-11</t>
  </si>
  <si>
    <t>C-12</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</si>
  <si>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</si>
  <si>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</si>
  <si>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</si>
  <si>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</si>
  <si>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</si>
  <si>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</si>
  <si>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</si>
  <si>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</si>
  <si>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</si>
  <si>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</si>
  <si>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</si>
  <si>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</si>
  <si>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</si>
  <si>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</si>
  <si>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</si>
  <si>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</si>
  <si>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</si>
  <si>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</si>
  <si>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</si>
  <si>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</si>
  <si>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</si>
  <si>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</si>
  <si>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</si>
  <si>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</si>
  <si>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</si>
  <si>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</si>
  <si>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</si>
  <si>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</si>
  <si>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</si>
  <si>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</si>
  <si>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</si>
  <si>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</si>
  <si>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</si>
  <si>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</si>
  <si>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r>
      <rPr>
        <b/>
        <sz val="11"/>
        <rFont val="Arial Narrow"/>
        <family val="2"/>
      </rPr>
      <t>3.</t>
    </r>
    <r>
      <rPr>
        <sz val="11"/>
        <rFont val="Arial Narrow"/>
        <family val="2"/>
      </rPr>
      <t xml:space="preserve"> The S-PET can support a side-by-side comparison of several specific orchestration product alternatives.  Type the name of each product at the top of each set of “Criteria” columns (e.g., "&lt;Orch Product A&gt;", "&lt;Orch Product B&gt;", etc.).</t>
    </r>
  </si>
  <si>
    <r>
      <rPr>
        <b/>
        <sz val="11"/>
        <rFont val="Arial Narrow"/>
        <family val="2"/>
      </rPr>
      <t>4.</t>
    </r>
    <r>
      <rPr>
        <sz val="11"/>
        <rFont val="Arial Narrow"/>
        <family val="2"/>
      </rPr>
      <t xml:space="preserve"> For the “Raw Criteria Value” in </t>
    </r>
    <r>
      <rPr>
        <b/>
        <sz val="11"/>
        <rFont val="Arial Narrow"/>
        <family val="2"/>
      </rPr>
      <t>Column H</t>
    </r>
    <r>
      <rPr>
        <sz val="11"/>
        <rFont val="Arial Narrow"/>
        <family val="2"/>
      </rPr>
      <t xml:space="preserve"> for the first product alternative being considered, answer the question, "Does the product meet the criteria?" as follows:</t>
    </r>
  </si>
  <si>
    <r>
      <t xml:space="preserve">a. For those criteria considered "High Priority" or "Desirable" in </t>
    </r>
    <r>
      <rPr>
        <b/>
        <sz val="11"/>
        <rFont val="Arial Narrow"/>
        <family val="2"/>
      </rPr>
      <t>Column F</t>
    </r>
    <r>
      <rPr>
        <sz val="11"/>
        <rFont val="Arial Narrow"/>
        <family val="2"/>
      </rPr>
      <t xml:space="preserve">, indicate, on a scale from 1 to 5, how well the product’s previously entered “Raw Criteria Value” in </t>
    </r>
    <r>
      <rPr>
        <b/>
        <sz val="11"/>
        <rFont val="Arial Narrow"/>
        <family val="2"/>
      </rPr>
      <t>Column H</t>
    </r>
    <r>
      <rPr>
        <sz val="11"/>
        <rFont val="Arial Narrow"/>
        <family val="2"/>
      </rPr>
      <t xml:space="preserve"> meets the criteria, where 5 is fully and 1 is absent.
b. For those criteria deemed "Essential," the "Criteria Rating" is automatically "N/A," since the product either meets an "Essential" criterion or it doesn’t.</t>
    </r>
  </si>
  <si>
    <r>
      <rPr>
        <b/>
        <sz val="11"/>
        <rFont val="Arial Narrow"/>
        <family val="2"/>
      </rPr>
      <t>6.</t>
    </r>
    <r>
      <rPr>
        <sz val="11"/>
        <rFont val="Arial Narrow"/>
        <family val="2"/>
      </rPr>
      <t xml:space="preserve"> The “Weighted Score” in </t>
    </r>
    <r>
      <rPr>
        <b/>
        <sz val="11"/>
        <rFont val="Arial Narrow"/>
        <family val="2"/>
      </rPr>
      <t>Column J</t>
    </r>
    <r>
      <rPr>
        <sz val="11"/>
        <rFont val="Arial Narrow"/>
        <family val="2"/>
      </rPr>
      <t xml:space="preserve"> automatically performs the calculation ("Importance Factor" x "Criteria Rating") and the “TOTAL WEIGHTED SCORE” will appear at the bottom.  Also at the bottom are sub-scores for the "High Priority" and "Desirable" criteria alone.</t>
    </r>
  </si>
  <si>
    <r>
      <rPr>
        <b/>
        <sz val="11"/>
        <rFont val="Arial Narrow"/>
        <family val="2"/>
      </rPr>
      <t>7.</t>
    </r>
    <r>
      <rPr>
        <sz val="11"/>
        <rFont val="Arial Narrow"/>
        <family val="2"/>
      </rPr>
      <t xml:space="preserve"> </t>
    </r>
    <r>
      <rPr>
        <b/>
        <sz val="11"/>
        <rFont val="Arial Narrow"/>
        <family val="2"/>
      </rPr>
      <t>Repeat</t>
    </r>
    <r>
      <rPr>
        <sz val="11"/>
        <rFont val="Arial Narrow"/>
        <family val="2"/>
      </rPr>
      <t xml:space="preserve"> Steps 4 thru 6 for each product alternative being evaluated.</t>
    </r>
  </si>
  <si>
    <r>
      <rPr>
        <b/>
        <sz val="11"/>
        <rFont val="Arial Narrow"/>
        <family val="2"/>
      </rPr>
      <t>2.</t>
    </r>
    <r>
      <rPr>
        <sz val="11"/>
        <rFont val="Arial Narrow"/>
        <family val="2"/>
      </rPr>
      <t xml:space="preserve"> Next, organizations assign the "Importance Factor" in </t>
    </r>
    <r>
      <rPr>
        <b/>
        <sz val="11"/>
        <rFont val="Arial Narrow"/>
        <family val="2"/>
      </rPr>
      <t>Column G</t>
    </r>
    <r>
      <rPr>
        <sz val="11"/>
        <rFont val="Arial Narrow"/>
        <family val="2"/>
      </rPr>
      <t xml:space="preserve"> to only those criteria that were designated as "Desirable" in </t>
    </r>
    <r>
      <rPr>
        <b/>
        <sz val="11"/>
        <rFont val="Arial Narrow"/>
        <family val="2"/>
      </rPr>
      <t>Column F</t>
    </r>
    <r>
      <rPr>
        <sz val="11"/>
        <rFont val="Arial Narrow"/>
        <family val="2"/>
      </rPr>
      <t>.  "Importance Factor" allows organizations to give weights to the "Desirable" criteria on a scale from 1 to 10, where 10 is considered most important.   Note that because "Essential" criteria are must-have, the "Importance Factor" is automatically not applicable ("N/A") for them and they receive no "Importance Factor" weight.  Also, because "High Priority" criteria are critical, the "Importance Factor" is automatically weighted as 20 for them, which is double the maximum possible for "Desirable" criteria.</t>
    </r>
  </si>
  <si>
    <r>
      <rPr>
        <b/>
        <sz val="11"/>
        <rFont val="Arial Narrow"/>
        <family val="2"/>
      </rPr>
      <t>5.</t>
    </r>
    <r>
      <rPr>
        <sz val="11"/>
        <rFont val="Arial Narrow"/>
        <family val="2"/>
      </rPr>
      <t xml:space="preserve"> For the “Criteria Rating” in </t>
    </r>
    <r>
      <rPr>
        <b/>
        <sz val="11"/>
        <rFont val="Arial Narrow"/>
        <family val="2"/>
      </rPr>
      <t>Column I</t>
    </r>
    <r>
      <rPr>
        <sz val="11"/>
        <rFont val="Arial Narrow"/>
        <family val="2"/>
      </rPr>
      <t xml:space="preserve"> for the first product alternative being considered, answer the question, "How well does the product meet the criteria?" as follows:</t>
    </r>
  </si>
  <si>
    <r>
      <rPr>
        <sz val="11"/>
        <color rgb="FF009900"/>
        <rFont val="Arial Narrow"/>
        <family val="2"/>
      </rPr>
      <t>How necessary are the criteria to your organization?</t>
    </r>
    <r>
      <rPr>
        <sz val="8"/>
        <color rgb="FF009900"/>
        <rFont val="Arial Narrow"/>
        <family val="2"/>
      </rPr>
      <t xml:space="preserve">
</t>
    </r>
    <r>
      <rPr>
        <sz val="8"/>
        <color rgb="FF6600FF"/>
        <rFont val="Arial Narrow"/>
        <family val="2"/>
      </rPr>
      <t>Essential</t>
    </r>
    <r>
      <rPr>
        <sz val="8"/>
        <color rgb="FF009900"/>
        <rFont val="Arial Narrow"/>
        <family val="2"/>
      </rPr>
      <t xml:space="preserve"> = Must-have
</t>
    </r>
    <r>
      <rPr>
        <sz val="8"/>
        <color rgb="FFFF9933"/>
        <rFont val="Arial Narrow"/>
        <family val="2"/>
      </rPr>
      <t>High Priority</t>
    </r>
    <r>
      <rPr>
        <sz val="8"/>
        <color rgb="FF009900"/>
        <rFont val="Arial Narrow"/>
        <family val="2"/>
      </rPr>
      <t xml:space="preserve"> = Critical, but not essential
</t>
    </r>
    <r>
      <rPr>
        <sz val="8"/>
        <color rgb="FF0099FF"/>
        <rFont val="Arial Narrow"/>
        <family val="2"/>
      </rPr>
      <t>Desirable</t>
    </r>
    <r>
      <rPr>
        <sz val="8"/>
        <color rgb="FF009900"/>
        <rFont val="Arial Narrow"/>
        <family val="2"/>
      </rPr>
      <t xml:space="preserve"> = Nice to have</t>
    </r>
  </si>
  <si>
    <r>
      <rPr>
        <sz val="11"/>
        <color rgb="FF009900"/>
        <rFont val="Arial Narrow"/>
        <family val="2"/>
      </rPr>
      <t>How well does product meet criteria?</t>
    </r>
    <r>
      <rPr>
        <sz val="8"/>
        <color rgb="FF009900"/>
        <rFont val="Arial Narrow"/>
        <family val="2"/>
      </rPr>
      <t xml:space="preserve">
</t>
    </r>
    <r>
      <rPr>
        <sz val="8"/>
        <color rgb="FF6600FF"/>
        <rFont val="Arial Narrow"/>
        <family val="2"/>
      </rPr>
      <t xml:space="preserve">
Essential = N/A</t>
    </r>
    <r>
      <rPr>
        <sz val="8"/>
        <color rgb="FF009900"/>
        <rFont val="Arial Narrow"/>
        <family val="2"/>
      </rPr>
      <t xml:space="preserve">
</t>
    </r>
    <r>
      <rPr>
        <sz val="8"/>
        <color rgb="FFFF9933"/>
        <rFont val="Arial Narrow"/>
        <family val="2"/>
      </rPr>
      <t>High Priority</t>
    </r>
    <r>
      <rPr>
        <sz val="8"/>
        <color rgb="FF009900"/>
        <rFont val="Arial Narrow"/>
        <family val="2"/>
      </rPr>
      <t xml:space="preserve"> and </t>
    </r>
    <r>
      <rPr>
        <sz val="8"/>
        <color rgb="FF0099FF"/>
        <rFont val="Arial Narrow"/>
        <family val="2"/>
      </rPr>
      <t>Desirable</t>
    </r>
    <r>
      <rPr>
        <sz val="8"/>
        <color rgb="FF009900"/>
        <rFont val="Arial Narrow"/>
        <family val="2"/>
      </rPr>
      <t xml:space="preserve"> = Scale of 1 to 5, where 5 = fully &amp; 1 = absent</t>
    </r>
  </si>
  <si>
    <r>
      <rPr>
        <b/>
        <sz val="11"/>
        <rFont val="Arial Narrow"/>
        <family val="2"/>
      </rPr>
      <t>1.</t>
    </r>
    <r>
      <rPr>
        <sz val="11"/>
        <rFont val="Arial Narrow"/>
        <family val="2"/>
      </rPr>
      <t xml:space="preserve"> The Product Evaluation Criteria are functionally categorized and numbered in </t>
    </r>
    <r>
      <rPr>
        <b/>
        <sz val="11"/>
        <rFont val="Arial Narrow"/>
        <family val="2"/>
      </rPr>
      <t>Columns B thru E</t>
    </r>
    <r>
      <rPr>
        <sz val="11"/>
        <rFont val="Arial Narrow"/>
        <family val="2"/>
      </rPr>
      <t xml:space="preserve">.  Organizations begin by answering the question in </t>
    </r>
    <r>
      <rPr>
        <b/>
        <sz val="11"/>
        <rFont val="Arial Narrow"/>
        <family val="2"/>
      </rPr>
      <t>Column F</t>
    </r>
    <r>
      <rPr>
        <sz val="11"/>
        <rFont val="Arial Narrow"/>
        <family val="2"/>
      </rPr>
      <t>, "How necessary are the criteria to your organization?" with one of the following 3 answers:  "Essential" (meaning the criterion is must-have); "High Priority" (meaning the criterion is critical, but not essential); or "Desirable" (meaning the criterion is nice to have).  Any criteria deemed "Essential," should be moved to the top of the list for an easy visual of the built-in stoplight coloring.  Organizations may also feel free to use the default answers already provided.</t>
    </r>
  </si>
  <si>
    <t>Products to Integrate With</t>
  </si>
  <si>
    <t>IF</t>
  </si>
  <si>
    <t>CR</t>
  </si>
  <si>
    <t>Total Cost of Ownership</t>
  </si>
  <si>
    <t>What is the license cost based on? (e.g., per action, per user, per other tool integration)</t>
  </si>
  <si>
    <t>What is the maintenance cost? (e.g., annual, per license)</t>
  </si>
  <si>
    <t>Considerations</t>
  </si>
  <si>
    <r>
      <t xml:space="preserve">a. For those criteria deemed "Essential" in </t>
    </r>
    <r>
      <rPr>
        <b/>
        <sz val="11"/>
        <rFont val="Arial Narrow"/>
        <family val="2"/>
      </rPr>
      <t>Column F</t>
    </r>
    <r>
      <rPr>
        <sz val="11"/>
        <rFont val="Arial Narrow"/>
        <family val="2"/>
      </rPr>
      <t>, indicate “Yes” or “No."  The built-in stoplight coloring will automatically appear.
b. For those criteria considered "High Priority" or "Desirable," indicate a raw value assessment, including any units of measure and additional notes, of how the product meets the criteria.  (Consider using the separate, complementary adoption product  called “Test Drive Guidance.”)
c. For criteria numbers C-07 and C-31, refer to their associated tabs for assistance in assigning "Raw Criteria Value" and "Criteria Rating."</t>
    </r>
  </si>
  <si>
    <t>Log management systems/tools</t>
  </si>
  <si>
    <r>
      <rPr>
        <sz val="11"/>
        <color rgb="FF009900"/>
        <rFont val="Arial Narrow"/>
        <family val="2"/>
      </rPr>
      <t>How important is it to be able to integrate the orchestration product with your products/services?</t>
    </r>
    <r>
      <rPr>
        <sz val="8"/>
        <color rgb="FF009900"/>
        <rFont val="Arial Narrow"/>
        <family val="2"/>
      </rPr>
      <t xml:space="preserve">
</t>
    </r>
    <r>
      <rPr>
        <sz val="8"/>
        <color rgb="FF6600FF"/>
        <rFont val="Arial Narrow"/>
        <family val="2"/>
      </rPr>
      <t>Immediate Need</t>
    </r>
    <r>
      <rPr>
        <sz val="8"/>
        <color rgb="FF009900"/>
        <rFont val="Arial Narrow"/>
        <family val="2"/>
      </rPr>
      <t xml:space="preserve"> (=10)
</t>
    </r>
    <r>
      <rPr>
        <sz val="8"/>
        <color rgb="FFFF9933"/>
        <rFont val="Arial Narrow"/>
        <family val="2"/>
      </rPr>
      <t>Later Need</t>
    </r>
    <r>
      <rPr>
        <sz val="8"/>
        <color rgb="FF009900"/>
        <rFont val="Arial Narrow"/>
        <family val="2"/>
      </rPr>
      <t xml:space="preserve"> (=5)</t>
    </r>
  </si>
  <si>
    <r>
      <rPr>
        <b/>
        <sz val="11"/>
        <rFont val="Arial Narrow"/>
        <family val="2"/>
      </rPr>
      <t>8.</t>
    </r>
    <r>
      <rPr>
        <sz val="11"/>
        <rFont val="Arial Narrow"/>
        <family val="2"/>
      </rPr>
      <t xml:space="preserve"> Organizations can easily observe the "Essential" criteria stoplight coloring to quickly see how the alternatives compare.</t>
    </r>
  </si>
  <si>
    <t>SIEM</t>
  </si>
  <si>
    <r>
      <rPr>
        <sz val="11"/>
        <color rgb="FF009900"/>
        <rFont val="Arial Narrow"/>
        <family val="2"/>
      </rPr>
      <t>How well does the orchestration product integrate with your products/services?</t>
    </r>
    <r>
      <rPr>
        <sz val="8"/>
        <color rgb="FF009900"/>
        <rFont val="Arial Narrow"/>
        <family val="2"/>
      </rPr>
      <t xml:space="preserve">
Orchestration product has adapter to integrate with (=4)
</t>
    </r>
    <r>
      <rPr>
        <sz val="8"/>
        <color rgb="FF99CC00"/>
        <rFont val="Arial Narrow"/>
        <family val="2"/>
      </rPr>
      <t>Orchestration product has method to integrate with but lacks adapter/predefined interface</t>
    </r>
    <r>
      <rPr>
        <sz val="8"/>
        <color rgb="FF009900"/>
        <rFont val="Arial Narrow"/>
        <family val="2"/>
      </rPr>
      <t xml:space="preserve"> (=3)
</t>
    </r>
    <r>
      <rPr>
        <sz val="8"/>
        <color rgb="FFCC9900"/>
        <rFont val="Arial Narrow"/>
        <family val="2"/>
      </rPr>
      <t>Orchestration community offers open source adapter to integrate with</t>
    </r>
    <r>
      <rPr>
        <sz val="8"/>
        <color rgb="FF009900"/>
        <rFont val="Arial Narrow"/>
        <family val="2"/>
      </rPr>
      <t xml:space="preserve"> (=2)
</t>
    </r>
    <r>
      <rPr>
        <sz val="8"/>
        <color rgb="FFFF0000"/>
        <rFont val="Arial Narrow"/>
        <family val="2"/>
      </rPr>
      <t>Orchestration product requires vendor modifications to be able to integrate with</t>
    </r>
    <r>
      <rPr>
        <sz val="8"/>
        <color rgb="FF009900"/>
        <rFont val="Arial Narrow"/>
        <family val="2"/>
      </rPr>
      <t xml:space="preserve"> (=1)</t>
    </r>
  </si>
  <si>
    <r>
      <rPr>
        <sz val="11"/>
        <color rgb="FF009900"/>
        <rFont val="Arial Narrow"/>
        <family val="2"/>
      </rPr>
      <t>Does product meet criteria?</t>
    </r>
    <r>
      <rPr>
        <sz val="8"/>
        <color rgb="FF009900"/>
        <rFont val="Arial Narrow"/>
        <family val="2"/>
      </rPr>
      <t xml:space="preserve">
</t>
    </r>
    <r>
      <rPr>
        <sz val="8"/>
        <color rgb="FF6600FF"/>
        <rFont val="Arial Narrow"/>
        <family val="2"/>
      </rPr>
      <t>Essential</t>
    </r>
    <r>
      <rPr>
        <sz val="8"/>
        <color rgb="FF009900"/>
        <rFont val="Arial Narrow"/>
        <family val="2"/>
      </rPr>
      <t xml:space="preserve"> =  "</t>
    </r>
    <r>
      <rPr>
        <sz val="8"/>
        <color rgb="FF008000"/>
        <rFont val="Arial Narrow"/>
        <family val="2"/>
      </rPr>
      <t>Yes</t>
    </r>
    <r>
      <rPr>
        <sz val="8"/>
        <color rgb="FF009900"/>
        <rFont val="Arial Narrow"/>
        <family val="2"/>
      </rPr>
      <t>" or "</t>
    </r>
    <r>
      <rPr>
        <sz val="8"/>
        <color rgb="FFFF0000"/>
        <rFont val="Arial Narrow"/>
        <family val="2"/>
      </rPr>
      <t>No</t>
    </r>
    <r>
      <rPr>
        <sz val="8"/>
        <color rgb="FF009900"/>
        <rFont val="Arial Narrow"/>
        <family val="2"/>
      </rPr>
      <t xml:space="preserve">"
</t>
    </r>
    <r>
      <rPr>
        <sz val="8"/>
        <color rgb="FFFF9933"/>
        <rFont val="Arial Narrow"/>
        <family val="2"/>
      </rPr>
      <t>High Priority</t>
    </r>
    <r>
      <rPr>
        <sz val="8"/>
        <color rgb="FF009900"/>
        <rFont val="Arial Narrow"/>
        <family val="2"/>
      </rPr>
      <t xml:space="preserve"> and </t>
    </r>
    <r>
      <rPr>
        <sz val="8"/>
        <color rgb="FF0099FF"/>
        <rFont val="Arial Narrow"/>
        <family val="2"/>
      </rPr>
      <t>Desirable</t>
    </r>
    <r>
      <rPr>
        <sz val="8"/>
        <color rgb="FF009900"/>
        <rFont val="Arial Narrow"/>
        <family val="2"/>
      </rPr>
      <t xml:space="preserve"> = Raw value assessment, with any additional notes</t>
    </r>
  </si>
  <si>
    <t>Product Alternatives</t>
  </si>
  <si>
    <t>Fictitious Orchestrator A</t>
  </si>
  <si>
    <t>Fictitious Orchestrator B</t>
  </si>
  <si>
    <t>The following steps provide instructions for use (Example tabs are also shown for illustration):</t>
  </si>
  <si>
    <t>© 2018 by The Johns Hopkins Applied Physics Laboratory. The SA&amp;O Product Evaluation Tool (S-PET) is made available under the</t>
  </si>
  <si>
    <t>Creative Commons Attribution 4.0 International License.</t>
  </si>
  <si>
    <t>Directory Services (Active directory, LDAP, Ticket Management, DSML, SCIM, etc.)</t>
  </si>
  <si>
    <r>
      <rPr>
        <sz val="11"/>
        <color rgb="FF009900"/>
        <rFont val="Arial Narrow"/>
        <family val="2"/>
      </rPr>
      <t>List your current or future products/services that you want the orchestration product to integrate with (consider the orchestration product functions you want to use vs. all the functions it supports)</t>
    </r>
    <r>
      <rPr>
        <sz val="8"/>
        <color rgb="FF009900"/>
        <rFont val="Arial Narrow"/>
        <family val="2"/>
      </rPr>
      <t xml:space="preserve">
Examples:  Your particular firewall service, proxy, IPS, IDS, SIEM, ticketing, patch mgmt, active directory, LDAP, DSML, SCIM, forensics, host-based mgmt, reputation services, data integration products, databases, log mgmt, API commands. etc.</t>
    </r>
  </si>
  <si>
    <t>Fictitious Orchestrator C</t>
  </si>
  <si>
    <t>Essential</t>
  </si>
  <si>
    <t>Yes</t>
  </si>
  <si>
    <t>No</t>
  </si>
  <si>
    <r>
      <t xml:space="preserve">As an orchestration services customer, I need my orchestration services to be functioning properly at least </t>
    </r>
    <r>
      <rPr>
        <sz val="10"/>
        <color rgb="FFFF0000"/>
        <rFont val="Arial Narrow"/>
        <family val="2"/>
      </rPr>
      <t>22</t>
    </r>
    <r>
      <rPr>
        <sz val="10"/>
        <color theme="1"/>
        <rFont val="Arial Narrow"/>
        <family val="2"/>
      </rPr>
      <t xml:space="preserve"> hours per day </t>
    </r>
    <r>
      <rPr>
        <sz val="10"/>
        <color rgb="FFFF0000"/>
        <rFont val="Arial Narrow"/>
        <family val="2"/>
      </rPr>
      <t>(to be supplied by implementing organization)</t>
    </r>
    <r>
      <rPr>
        <sz val="10"/>
        <color theme="1"/>
        <rFont val="Arial Narrow"/>
        <family val="2"/>
      </rPr>
      <t>. (i.e., availability)</t>
    </r>
  </si>
  <si>
    <t>Unknown</t>
  </si>
  <si>
    <t>Minimal logging options</t>
  </si>
  <si>
    <t>verbose logging supported</t>
  </si>
  <si>
    <t>Easy to insert human actions both in and on the loop. Also has multiple way s to interact with humans</t>
  </si>
  <si>
    <t>easy to insert, but minimal canned ways to communicate (only IM and response)</t>
  </si>
  <si>
    <t>Has integration with my SIEM product and can report health and status</t>
  </si>
  <si>
    <t>Can monitor and report health and status, but only on its dashboard</t>
  </si>
  <si>
    <t>only supported by modifying workflow to send to analyst as a workflow default in case it doesn't complete</t>
  </si>
  <si>
    <t>verbose logging plus widget to invoke analyst for any error condition</t>
  </si>
  <si>
    <t>only on a "clean" shut down</t>
  </si>
  <si>
    <t>always tracking and recording</t>
  </si>
  <si>
    <t>architecture supports failover and load balancing</t>
  </si>
  <si>
    <t xml:space="preserve">has to be deployed in  "reliable" mode </t>
  </si>
  <si>
    <t>Total score 310, but 2 Reds on an immediate need</t>
  </si>
  <si>
    <t>Total score 340, but only red was later need</t>
  </si>
  <si>
    <t>works with all</t>
  </si>
  <si>
    <t>works with most, others are on roadmap for this year</t>
  </si>
  <si>
    <t>unknown</t>
  </si>
  <si>
    <t>java and python</t>
  </si>
  <si>
    <t>python only</t>
  </si>
  <si>
    <t>Has one</t>
  </si>
  <si>
    <t>supports lists</t>
  </si>
  <si>
    <t>can enter list, but actions must  be looped</t>
  </si>
  <si>
    <t>limited only by number of concurrent actions</t>
  </si>
  <si>
    <t>fully supported</t>
  </si>
  <si>
    <t>Reasonable for now, but the more I want to use it, the more it costs</t>
  </si>
  <si>
    <t>minimal logging to support audit</t>
  </si>
  <si>
    <t>supports custom logging to support audit verifications</t>
  </si>
  <si>
    <t>protects in motion via secure protocols I already use, but not at rest</t>
  </si>
  <si>
    <t>proprietary encryption/integrity protections at rest. Protects in transit only when using my existing protocols - but one not supported yet</t>
  </si>
  <si>
    <t>easy to specify delays, time outs, error handling, etc</t>
  </si>
  <si>
    <t>has defined variables for delays and timeouts for all steps (including human)</t>
  </si>
  <si>
    <t>only a small set of performance measures available via product</t>
  </si>
  <si>
    <t>full set of default performance measures that can be displayed or reported on</t>
  </si>
  <si>
    <t>supports existing two way protocols</t>
  </si>
  <si>
    <t>can be configured to support certificate based authentication</t>
  </si>
  <si>
    <t>supported, but have to manual export to archive</t>
  </si>
  <si>
    <t>fully supported out of the box</t>
  </si>
  <si>
    <t>same as above</t>
  </si>
  <si>
    <t>supported if the schedule is time based</t>
  </si>
  <si>
    <t>can "restart" workflows that were executing when failure occurred. Backup reinstallation (manual) is only way to deal with corruption</t>
  </si>
  <si>
    <t>easy to recover backups and know state at failure. Does not attempt to restart workflows that were executing at time, but sends to analysts to decide  if they want to restart.</t>
  </si>
  <si>
    <t>minimally supported</t>
  </si>
  <si>
    <t>ability to undo certain commands available via API to my products</t>
  </si>
  <si>
    <t>does not integrate with undo-like commands via API for my products</t>
  </si>
  <si>
    <t>vendor is part of IACD community</t>
  </si>
  <si>
    <t>Vendor only has proprietary sharing community</t>
  </si>
  <si>
    <t>vendor has proprietary sharing community, but unclear who is posting/sharing</t>
  </si>
  <si>
    <t>architecture fully supports</t>
  </si>
  <si>
    <t>needs to be deployed in a manner that allows</t>
  </si>
  <si>
    <t>not supported</t>
  </si>
  <si>
    <t>fully tracks relationships and associations</t>
  </si>
  <si>
    <r>
      <t xml:space="preserve">As an orchestration services customer, I need my orchestration services to be at least </t>
    </r>
    <r>
      <rPr>
        <sz val="10"/>
        <color rgb="FFFF0000"/>
        <rFont val="Arial Narrow"/>
        <family val="2"/>
      </rPr>
      <t>90</t>
    </r>
    <r>
      <rPr>
        <sz val="10"/>
        <color theme="1"/>
        <rFont val="Arial Narrow"/>
        <family val="2"/>
      </rPr>
      <t xml:space="preserve">% reliable (or, I need my orchestration services to function properly for at least </t>
    </r>
    <r>
      <rPr>
        <strike/>
        <sz val="10"/>
        <color rgb="FFFF0000"/>
        <rFont val="Arial Narrow"/>
        <family val="2"/>
      </rPr>
      <t>9,000</t>
    </r>
    <r>
      <rPr>
        <strike/>
        <sz val="10"/>
        <color theme="1"/>
        <rFont val="Arial Narrow"/>
        <family val="2"/>
      </rPr>
      <t xml:space="preserve"> </t>
    </r>
    <r>
      <rPr>
        <sz val="10"/>
        <color theme="1"/>
        <rFont val="Arial Narrow"/>
        <family val="2"/>
      </rPr>
      <t xml:space="preserve">hours before any malfunction) </t>
    </r>
    <r>
      <rPr>
        <sz val="10"/>
        <color rgb="FFFF0000"/>
        <rFont val="Arial Narrow"/>
        <family val="2"/>
      </rPr>
      <t>(to be supplied by implementing organization)</t>
    </r>
    <r>
      <rPr>
        <sz val="10"/>
        <color theme="1"/>
        <rFont val="Arial Narrow"/>
        <family val="2"/>
      </rPr>
      <t>. (i.e., reliability)</t>
    </r>
  </si>
  <si>
    <t>vendor has open community for sharing</t>
  </si>
  <si>
    <t>Firewall A version 7.0.2</t>
  </si>
  <si>
    <t>Immediate Need</t>
  </si>
  <si>
    <t>Orch product has adapter to integrate with</t>
  </si>
  <si>
    <t>Web Proxy Server Q version 2.4</t>
  </si>
  <si>
    <t>Later Need</t>
  </si>
  <si>
    <t>Orch product has method to integrate with but lacks adapter/predefined interface</t>
  </si>
  <si>
    <t>Network-Based Intrusion Prevention System RED14</t>
  </si>
  <si>
    <t xml:space="preserve">ACME SIEM </t>
  </si>
  <si>
    <t>Orch product requires vendor modifications to be able to integrate with</t>
  </si>
  <si>
    <t xml:space="preserve">Incident Response Case Management </t>
  </si>
  <si>
    <t>ITManagement TICKETS</t>
  </si>
  <si>
    <t>Orch community offers open source adapter to integrate with</t>
  </si>
  <si>
    <t>MalwareSensor Web Service</t>
  </si>
  <si>
    <t>Sparkle Management Server for EndpointAgent Sparkle</t>
  </si>
  <si>
    <t>ALLmyDATA Analytics Platform</t>
  </si>
  <si>
    <t>Custom PYTHON scripts</t>
  </si>
  <si>
    <t>PROTECTmyCREDS authentication platform</t>
  </si>
  <si>
    <t>100,000 actions per day for $200K OR Unlimited actions per day for $1M</t>
  </si>
  <si>
    <t>$200K plus $5K for every tool integration per year plus $10K for every custom integration requested/built by vendor</t>
  </si>
  <si>
    <t>Same</t>
  </si>
  <si>
    <t>$100K plus $5K for every tool integrated per year</t>
  </si>
  <si>
    <t>DISCLAIMER:  The purpose of this Security Automation &amp; Orchestration Product Evaluation Tool is to help organizations compare products on the market against the criteria that are important to them.  The default criteria are offered as a starting point.  Organizations are free to use, modify, delete, or add to the criteria at their discretion.  IACD and its sponsors do not endorse, approve, certify, recommend, or favor any products, services, information, or providers.  Examples provided are entirely fictitious and for illustrative purposes only.  Any resemblance to any actual current or future products is entirely coincidental, and no inferences should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</si>
</sst>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theme="1"/>
      <name val="Arial Narrow"/>
      <family val="2"/>
    </font>
    <font>
      <b/>
      <sz val="11"/>
      <color theme="1"/>
      <name val="Arial Narrow"/>
      <family val="2"/>
    </font>
    <font>
      <sz val="11"/>
      <color rgb="FF0000FF"/>
      <name val="Arial Narrow"/>
      <family val="2"/>
    </font>
    <font>
      <sz val="10"/>
      <color theme="1"/>
      <name val="Arial Narrow"/>
      <family val="2"/>
    </font>
    <font>
      <b/>
      <u/>
      <sz val="14"/>
      <color rgb="FFFF0000"/>
      <name val="Arial Narrow"/>
      <family val="2"/>
    </font>
    <font>
      <sz val="11"/>
      <name val="Arial Narrow"/>
      <family val="2"/>
    </font>
    <font>
      <b/>
      <sz val="18"/>
      <name val="Arial Narrow"/>
      <family val="2"/>
    </font>
    <font>
      <sz val="10"/>
      <color rgb="FFFF0000"/>
      <name val="Arial Narrow"/>
      <family val="2"/>
    </font>
    <font>
      <b/>
      <sz val="14"/>
      <name val="Arial Narrow"/>
      <family val="2"/>
    </font>
    <font>
      <b/>
      <sz val="25"/>
      <color rgb="FF0000FF"/>
      <name val="AR ESSENCE"/>
    </font>
    <font>
      <b/>
      <sz val="11"/>
      <name val="Arial Narrow"/>
      <family val="2"/>
    </font>
    <font>
      <b/>
      <sz val="12"/>
      <color theme="1"/>
      <name val="Arial Narrow"/>
      <family val="2"/>
    </font>
    <font>
      <b/>
      <sz val="14"/>
      <color theme="1"/>
      <name val="Arial Narrow"/>
      <family val="2"/>
    </font>
    <font>
      <b/>
      <sz val="14"/>
      <color rgb="FFFF9933"/>
      <name val="Arial Narrow"/>
      <family val="2"/>
    </font>
    <font>
      <b/>
      <sz val="14"/>
      <color rgb="FF0099FF"/>
      <name val="Arial Narrow"/>
      <family val="2"/>
    </font>
    <font>
      <b/>
      <sz val="14"/>
      <color rgb="FF6600FF"/>
      <name val="Arial Narrow"/>
      <family val="2"/>
    </font>
    <font>
      <sz val="8"/>
      <color rgb="FF6600FF"/>
      <name val="Arial Narrow"/>
      <family val="2"/>
    </font>
    <font>
      <sz val="8"/>
      <color rgb="FFFF0000"/>
      <name val="Arial Narrow"/>
      <family val="2"/>
    </font>
    <font>
      <sz val="8"/>
      <color rgb="FF0099FF"/>
      <name val="Arial Narrow"/>
      <family val="2"/>
    </font>
    <font>
      <sz val="8"/>
      <color rgb="FFFF9933"/>
      <name val="Arial Narrow"/>
      <family val="2"/>
    </font>
    <font>
      <b/>
      <sz val="10"/>
      <color rgb="FF0099FF"/>
      <name val="Arial Narrow"/>
      <family val="2"/>
    </font>
    <font>
      <sz val="12"/>
      <color theme="1"/>
      <name val="Arial Narrow"/>
      <family val="2"/>
    </font>
    <font>
      <sz val="12"/>
      <color rgb="FFFF0000"/>
      <name val="Arial Narrow"/>
      <family val="2"/>
    </font>
    <font>
      <sz val="8"/>
      <color rgb="FF009900"/>
      <name val="Arial Narrow"/>
      <family val="2"/>
    </font>
    <font>
      <sz val="8"/>
      <color rgb="FF008000"/>
      <name val="Arial Narrow"/>
      <family val="2"/>
    </font>
    <font>
      <b/>
      <sz val="12"/>
      <color rgb="FF0099FF"/>
      <name val="Arial Narrow"/>
      <family val="2"/>
    </font>
    <font>
      <sz val="14"/>
      <color theme="1"/>
      <name val="Arial Narrow"/>
      <family val="2"/>
    </font>
    <font>
      <b/>
      <sz val="14"/>
      <color rgb="FFFF0000"/>
      <name val="Arial Narrow"/>
      <family val="2"/>
    </font>
    <font>
      <b/>
      <sz val="12"/>
      <color rgb="FFFF9933"/>
      <name val="Arial Narrow"/>
      <family val="2"/>
    </font>
    <font>
      <b/>
      <u/>
      <sz val="16"/>
      <color rgb="FFFF0000"/>
      <name val="Arial Narrow"/>
      <family val="2"/>
    </font>
    <font>
      <sz val="12"/>
      <color theme="0"/>
      <name val="Arial Narrow"/>
      <family val="2"/>
    </font>
    <font>
      <sz val="11"/>
      <color rgb="FF009900"/>
      <name val="Arial Narrow"/>
      <family val="2"/>
    </font>
    <font>
      <sz val="8"/>
      <color rgb="FFCC9900"/>
      <name val="Arial Narrow"/>
      <family val="2"/>
    </font>
    <font>
      <sz val="8"/>
      <color rgb="FF99CC00"/>
      <name val="Arial Narrow"/>
      <family val="2"/>
    </font>
    <font>
      <b/>
      <sz val="11"/>
      <color indexed="10"/>
      <name val="Tahoma"/>
      <family val="2"/>
    </font>
    <font>
      <u/>
      <sz val="11"/>
      <color theme="10"/>
      <name val="Calibri"/>
      <family val="2"/>
      <scheme val="minor"/>
    </font>
    <font>
      <b/>
      <sz val="10"/>
      <name val="Arial Narrow"/>
      <family val="2"/>
    </font>
    <font>
      <b/>
      <u/>
      <sz val="10"/>
      <color theme="10"/>
      <name val="Arial Narrow"/>
      <family val="2"/>
    </font>
    <font>
      <strike/>
      <sz val="10"/>
      <color rgb="FFFF0000"/>
      <name val="Arial Narrow"/>
      <family val="2"/>
    </font>
    <font>
      <strike/>
      <sz val="10"/>
      <color theme="1"/>
      <name val="Arial Narrow"/>
      <family val="2"/>
    </font>
  </fonts>
  <fills count="12">
    <fill>
      <patternFill patternType="none"/>
    </fill>
    <fill>
      <patternFill patternType="gray125"/>
    </fill>
    <fill>
      <patternFill patternType="solid">
        <fgColor rgb="FF6600CC"/>
        <bgColor indexed="64"/>
      </patternFill>
    </fill>
    <fill>
      <patternFill patternType="solid">
        <fgColor rgb="FF993366"/>
        <bgColor indexed="64"/>
      </patternFill>
    </fill>
    <fill>
      <patternFill patternType="solid">
        <fgColor rgb="FF996600"/>
        <bgColor indexed="64"/>
      </patternFill>
    </fill>
    <fill>
      <patternFill patternType="solid">
        <fgColor rgb="FF666633"/>
        <bgColor indexed="64"/>
      </patternFill>
    </fill>
    <fill>
      <patternFill patternType="solid">
        <fgColor rgb="FF336699"/>
        <bgColor indexed="64"/>
      </patternFill>
    </fill>
    <fill>
      <patternFill patternType="solid">
        <fgColor rgb="FF9999FF"/>
        <bgColor indexed="64"/>
      </patternFill>
    </fill>
    <fill>
      <patternFill patternType="solid">
        <fgColor rgb="FFCCECFF"/>
        <bgColor indexed="64"/>
      </patternFill>
    </fill>
    <fill>
      <patternFill patternType="solid">
        <fgColor rgb="FFFFFF66"/>
        <bgColor indexed="64"/>
      </patternFill>
    </fill>
    <fill>
      <patternFill patternType="solid">
        <fgColor rgb="FFFFFF99"/>
        <bgColor indexed="64"/>
      </patternFill>
    </fill>
    <fill>
      <patternFill patternType="solid">
        <fgColor theme="0" tint="-0.499984740745262"/>
        <bgColor indexed="64"/>
      </patternFill>
    </fill>
  </fills>
  <borders count="105">
    <border>
      <left/>
      <right/>
      <top/>
      <bottom/>
      <diagonal/>
    </border>
    <border>
      <left/>
      <right style="thick">
        <color rgb="FF7030A0"/>
      </right>
      <top/>
      <bottom/>
      <diagonal/>
    </border>
    <border>
      <left/>
      <right/>
      <top style="thick">
        <color auto="1"/>
      </top>
      <bottom/>
      <diagonal/>
    </border>
    <border>
      <left style="thick">
        <color rgb="FF7030A0"/>
      </left>
      <right/>
      <top style="thick">
        <color auto="1"/>
      </top>
      <bottom/>
      <diagonal/>
    </border>
    <border>
      <left/>
      <right style="thick">
        <color auto="1"/>
      </right>
      <top style="thick">
        <color auto="1"/>
      </top>
      <bottom/>
      <diagonal/>
    </border>
    <border>
      <left style="thick">
        <color rgb="FF7030A0"/>
      </left>
      <right/>
      <top style="thick">
        <color auto="1"/>
      </top>
      <bottom style="medium">
        <color auto="1"/>
      </bottom>
      <diagonal/>
    </border>
    <border>
      <left/>
      <right/>
      <top style="thick">
        <color auto="1"/>
      </top>
      <bottom style="medium">
        <color auto="1"/>
      </bottom>
      <diagonal/>
    </border>
    <border>
      <left/>
      <right/>
      <top/>
      <bottom style="medium">
        <color rgb="FF7030A0"/>
      </bottom>
      <diagonal/>
    </border>
    <border>
      <left/>
      <right/>
      <top style="medium">
        <color rgb="FF7030A0"/>
      </top>
      <bottom style="medium">
        <color rgb="FF7030A0"/>
      </bottom>
      <diagonal/>
    </border>
    <border>
      <left style="thin">
        <color rgb="FF7030A0"/>
      </left>
      <right style="thin">
        <color rgb="FF7030A0"/>
      </right>
      <top/>
      <bottom style="medium">
        <color rgb="FF7030A0"/>
      </bottom>
      <diagonal/>
    </border>
    <border>
      <left style="thin">
        <color rgb="FF7030A0"/>
      </left>
      <right style="thick">
        <color rgb="FF7030A0"/>
      </right>
      <top/>
      <bottom style="medium">
        <color rgb="FF7030A0"/>
      </bottom>
      <diagonal/>
    </border>
    <border>
      <left style="thin">
        <color rgb="FF7030A0"/>
      </left>
      <right style="thin">
        <color rgb="FF7030A0"/>
      </right>
      <top style="medium">
        <color rgb="FF7030A0"/>
      </top>
      <bottom style="medium">
        <color rgb="FF7030A0"/>
      </bottom>
      <diagonal/>
    </border>
    <border>
      <left style="thin">
        <color rgb="FF7030A0"/>
      </left>
      <right style="thick">
        <color rgb="FF7030A0"/>
      </right>
      <top style="medium">
        <color rgb="FF7030A0"/>
      </top>
      <bottom style="medium">
        <color rgb="FF7030A0"/>
      </bottom>
      <diagonal/>
    </border>
    <border>
      <left style="thin">
        <color rgb="FF7030A0"/>
      </left>
      <right style="thin">
        <color rgb="FF7030A0"/>
      </right>
      <top/>
      <bottom/>
      <diagonal/>
    </border>
    <border>
      <left/>
      <right/>
      <top style="medium">
        <color rgb="FF7030A0"/>
      </top>
      <bottom style="thin">
        <color rgb="FF7030A0"/>
      </bottom>
      <diagonal/>
    </border>
    <border>
      <left/>
      <right/>
      <top style="thin">
        <color rgb="FF7030A0"/>
      </top>
      <bottom style="thin">
        <color rgb="FF7030A0"/>
      </bottom>
      <diagonal/>
    </border>
    <border>
      <left style="thin">
        <color rgb="FF7030A0"/>
      </left>
      <right style="thin">
        <color rgb="FF7030A0"/>
      </right>
      <top style="medium">
        <color rgb="FF7030A0"/>
      </top>
      <bottom style="thin">
        <color rgb="FF7030A0"/>
      </bottom>
      <diagonal/>
    </border>
    <border>
      <left style="thin">
        <color rgb="FF7030A0"/>
      </left>
      <right style="thick">
        <color rgb="FF7030A0"/>
      </right>
      <top style="medium">
        <color rgb="FF7030A0"/>
      </top>
      <bottom style="thin">
        <color rgb="FF7030A0"/>
      </bottom>
      <diagonal/>
    </border>
    <border>
      <left style="thin">
        <color rgb="FF7030A0"/>
      </left>
      <right style="thin">
        <color rgb="FF7030A0"/>
      </right>
      <top style="thin">
        <color rgb="FF7030A0"/>
      </top>
      <bottom style="thin">
        <color rgb="FF7030A0"/>
      </bottom>
      <diagonal/>
    </border>
    <border>
      <left style="thin">
        <color rgb="FF7030A0"/>
      </left>
      <right style="thick">
        <color rgb="FF7030A0"/>
      </right>
      <top style="thin">
        <color rgb="FF7030A0"/>
      </top>
      <bottom style="thin">
        <color rgb="FF7030A0"/>
      </bottom>
      <diagonal/>
    </border>
    <border>
      <left style="thick">
        <color rgb="FF7030A0"/>
      </left>
      <right style="thin">
        <color rgb="FF7030A0"/>
      </right>
      <top style="medium">
        <color auto="1"/>
      </top>
      <bottom style="medium">
        <color rgb="FF7030A0"/>
      </bottom>
      <diagonal/>
    </border>
    <border>
      <left style="thick">
        <color rgb="FF7030A0"/>
      </left>
      <right style="thin">
        <color rgb="FF7030A0"/>
      </right>
      <top style="medium">
        <color rgb="FF7030A0"/>
      </top>
      <bottom style="medium">
        <color rgb="FF7030A0"/>
      </bottom>
      <diagonal/>
    </border>
    <border>
      <left style="thick">
        <color rgb="FF7030A0"/>
      </left>
      <right style="thin">
        <color rgb="FF7030A0"/>
      </right>
      <top style="medium">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auto="1"/>
      </left>
      <right style="thin">
        <color rgb="FF7030A0"/>
      </right>
      <top style="thick">
        <color auto="1"/>
      </top>
      <bottom/>
      <diagonal/>
    </border>
    <border>
      <left style="thin">
        <color rgb="FF7030A0"/>
      </left>
      <right style="thin">
        <color rgb="FF7030A0"/>
      </right>
      <top style="thick">
        <color auto="1"/>
      </top>
      <bottom/>
      <diagonal/>
    </border>
    <border>
      <left style="thick">
        <color auto="1"/>
      </left>
      <right style="thin">
        <color rgb="FF7030A0"/>
      </right>
      <top/>
      <bottom/>
      <diagonal/>
    </border>
    <border>
      <left style="thick">
        <color auto="1"/>
      </left>
      <right style="thin">
        <color rgb="FF7030A0"/>
      </right>
      <top/>
      <bottom style="medium">
        <color rgb="FF7030A0"/>
      </bottom>
      <diagonal/>
    </border>
    <border>
      <left style="thick">
        <color auto="1"/>
      </left>
      <right style="thin">
        <color rgb="FF7030A0"/>
      </right>
      <top style="medium">
        <color rgb="FF7030A0"/>
      </top>
      <bottom style="thin">
        <color rgb="FF7030A0"/>
      </bottom>
      <diagonal/>
    </border>
    <border>
      <left style="thick">
        <color auto="1"/>
      </left>
      <right style="thin">
        <color rgb="FF7030A0"/>
      </right>
      <top style="thin">
        <color rgb="FF7030A0"/>
      </top>
      <bottom style="thin">
        <color rgb="FF7030A0"/>
      </bottom>
      <diagonal/>
    </border>
    <border>
      <left style="thick">
        <color auto="1"/>
      </left>
      <right style="thin">
        <color rgb="FF7030A0"/>
      </right>
      <top style="thin">
        <color rgb="FF7030A0"/>
      </top>
      <bottom/>
      <diagonal/>
    </border>
    <border>
      <left style="thin">
        <color rgb="FF7030A0"/>
      </left>
      <right style="thin">
        <color rgb="FF7030A0"/>
      </right>
      <top style="thin">
        <color rgb="FF7030A0"/>
      </top>
      <bottom/>
      <diagonal/>
    </border>
    <border>
      <left style="thin">
        <color rgb="FF7030A0"/>
      </left>
      <right style="thick">
        <color rgb="FF7030A0"/>
      </right>
      <top style="thin">
        <color rgb="FF7030A0"/>
      </top>
      <bottom/>
      <diagonal/>
    </border>
    <border>
      <left style="thick">
        <color auto="1"/>
      </left>
      <right/>
      <top/>
      <bottom style="thick">
        <color auto="1"/>
      </bottom>
      <diagonal/>
    </border>
    <border>
      <left/>
      <right/>
      <top/>
      <bottom style="thick">
        <color auto="1"/>
      </bottom>
      <diagonal/>
    </border>
    <border>
      <left/>
      <right style="thick">
        <color auto="1"/>
      </right>
      <top style="thick">
        <color auto="1"/>
      </top>
      <bottom style="medium">
        <color auto="1"/>
      </bottom>
      <diagonal/>
    </border>
    <border>
      <left style="double">
        <color rgb="FF7030A0"/>
      </left>
      <right style="thick">
        <color auto="1"/>
      </right>
      <top/>
      <bottom style="medium">
        <color rgb="FF7030A0"/>
      </bottom>
      <diagonal/>
    </border>
    <border>
      <left style="double">
        <color rgb="FF7030A0"/>
      </left>
      <right style="thick">
        <color auto="1"/>
      </right>
      <top style="medium">
        <color rgb="FF7030A0"/>
      </top>
      <bottom style="medium">
        <color rgb="FF7030A0"/>
      </bottom>
      <diagonal/>
    </border>
    <border>
      <left style="double">
        <color rgb="FF7030A0"/>
      </left>
      <right style="thick">
        <color auto="1"/>
      </right>
      <top style="medium">
        <color rgb="FF7030A0"/>
      </top>
      <bottom style="thin">
        <color rgb="FF7030A0"/>
      </bottom>
      <diagonal/>
    </border>
    <border>
      <left style="double">
        <color rgb="FF7030A0"/>
      </left>
      <right style="thick">
        <color auto="1"/>
      </right>
      <top style="thin">
        <color rgb="FF7030A0"/>
      </top>
      <bottom style="thin">
        <color rgb="FF7030A0"/>
      </bottom>
      <diagonal/>
    </border>
    <border>
      <left style="double">
        <color rgb="FF7030A0"/>
      </left>
      <right style="thick">
        <color auto="1"/>
      </right>
      <top/>
      <bottom style="thick">
        <color auto="1"/>
      </bottom>
      <diagonal/>
    </border>
    <border>
      <left/>
      <right style="thick">
        <color auto="1"/>
      </right>
      <top/>
      <bottom style="thick">
        <color auto="1"/>
      </bottom>
      <diagonal/>
    </border>
    <border>
      <left style="thick">
        <color auto="1"/>
      </left>
      <right/>
      <top style="thick">
        <color auto="1"/>
      </top>
      <bottom style="medium">
        <color rgb="FF0000FF"/>
      </bottom>
      <diagonal/>
    </border>
    <border>
      <left/>
      <right/>
      <top style="thick">
        <color auto="1"/>
      </top>
      <bottom style="medium">
        <color rgb="FF0000FF"/>
      </bottom>
      <diagonal/>
    </border>
    <border>
      <left/>
      <right style="thick">
        <color auto="1"/>
      </right>
      <top style="thick">
        <color auto="1"/>
      </top>
      <bottom style="medium">
        <color rgb="FF0000FF"/>
      </bottom>
      <diagonal/>
    </border>
    <border>
      <left style="thick">
        <color auto="1"/>
      </left>
      <right/>
      <top/>
      <bottom/>
      <diagonal/>
    </border>
    <border>
      <left/>
      <right style="thick">
        <color auto="1"/>
      </right>
      <top/>
      <bottom/>
      <diagonal/>
    </border>
    <border>
      <left style="thick">
        <color auto="1"/>
      </left>
      <right/>
      <top style="medium">
        <color rgb="FF0000FF"/>
      </top>
      <bottom/>
      <diagonal/>
    </border>
    <border>
      <left/>
      <right/>
      <top style="medium">
        <color rgb="FF0000FF"/>
      </top>
      <bottom/>
      <diagonal/>
    </border>
    <border>
      <left/>
      <right style="thick">
        <color auto="1"/>
      </right>
      <top style="medium">
        <color rgb="FF0000FF"/>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double">
        <color rgb="FF7030A0"/>
      </left>
      <right/>
      <top/>
      <bottom style="medium">
        <color rgb="FF7030A0"/>
      </bottom>
      <diagonal/>
    </border>
    <border>
      <left style="double">
        <color rgb="FF7030A0"/>
      </left>
      <right/>
      <top style="medium">
        <color rgb="FF7030A0"/>
      </top>
      <bottom style="medium">
        <color rgb="FF7030A0"/>
      </bottom>
      <diagonal/>
    </border>
    <border>
      <left style="double">
        <color rgb="FF7030A0"/>
      </left>
      <right/>
      <top style="medium">
        <color rgb="FF7030A0"/>
      </top>
      <bottom style="thin">
        <color rgb="FF7030A0"/>
      </bottom>
      <diagonal/>
    </border>
    <border>
      <left style="double">
        <color rgb="FF7030A0"/>
      </left>
      <right/>
      <top style="thin">
        <color rgb="FF7030A0"/>
      </top>
      <bottom style="thin">
        <color rgb="FF7030A0"/>
      </bottom>
      <diagonal/>
    </border>
    <border>
      <left style="thin">
        <color rgb="FF7030A0"/>
      </left>
      <right style="thick">
        <color rgb="FF7030A0"/>
      </right>
      <top style="thick">
        <color auto="1"/>
      </top>
      <bottom/>
      <diagonal/>
    </border>
    <border>
      <left style="thin">
        <color rgb="FF7030A0"/>
      </left>
      <right style="thick">
        <color rgb="FF7030A0"/>
      </right>
      <top/>
      <bottom/>
      <diagonal/>
    </border>
    <border>
      <left style="thin">
        <color theme="4" tint="-0.24994659260841701"/>
      </left>
      <right/>
      <top/>
      <bottom/>
      <diagonal/>
    </border>
    <border>
      <left/>
      <right/>
      <top style="thin">
        <color auto="1"/>
      </top>
      <bottom style="thin">
        <color auto="1"/>
      </bottom>
      <diagonal/>
    </border>
    <border>
      <left style="double">
        <color rgb="FF7030A0"/>
      </left>
      <right style="thick">
        <color rgb="FF7030A0"/>
      </right>
      <top style="thin">
        <color auto="1"/>
      </top>
      <bottom style="thin">
        <color auto="1"/>
      </bottom>
      <diagonal/>
    </border>
    <border>
      <left style="double">
        <color rgb="FF7030A0"/>
      </left>
      <right style="thick">
        <color rgb="FF7030A0"/>
      </right>
      <top/>
      <bottom style="thick">
        <color auto="1"/>
      </bottom>
      <diagonal/>
    </border>
    <border>
      <left style="double">
        <color rgb="FF7030A0"/>
      </left>
      <right style="thick">
        <color auto="1"/>
      </right>
      <top style="thin">
        <color auto="1"/>
      </top>
      <bottom style="thin">
        <color auto="1"/>
      </bottom>
      <diagonal/>
    </border>
    <border>
      <left style="thick">
        <color auto="1"/>
      </left>
      <right style="thick">
        <color auto="1"/>
      </right>
      <top style="medium">
        <color rgb="FF7030A0"/>
      </top>
      <bottom style="thin">
        <color rgb="FF7030A0"/>
      </bottom>
      <diagonal/>
    </border>
    <border>
      <left style="thick">
        <color auto="1"/>
      </left>
      <right style="thick">
        <color auto="1"/>
      </right>
      <top style="thin">
        <color rgb="FF7030A0"/>
      </top>
      <bottom style="thin">
        <color rgb="FF7030A0"/>
      </bottom>
      <diagonal/>
    </border>
    <border>
      <left style="thick">
        <color auto="1"/>
      </left>
      <right style="thick">
        <color auto="1"/>
      </right>
      <top style="thin">
        <color rgb="FF7030A0"/>
      </top>
      <bottom/>
      <diagonal/>
    </border>
    <border>
      <left/>
      <right style="thick">
        <color rgb="FF7030A0"/>
      </right>
      <top/>
      <bottom style="thick">
        <color auto="1"/>
      </bottom>
      <diagonal/>
    </border>
    <border>
      <left/>
      <right/>
      <top style="thin">
        <color rgb="FF7030A0"/>
      </top>
      <bottom/>
      <diagonal/>
    </border>
    <border>
      <left style="double">
        <color rgb="FF7030A0"/>
      </left>
      <right/>
      <top style="thin">
        <color rgb="FF7030A0"/>
      </top>
      <bottom/>
      <diagonal/>
    </border>
    <border>
      <left style="double">
        <color rgb="FF7030A0"/>
      </left>
      <right style="thick">
        <color auto="1"/>
      </right>
      <top style="thin">
        <color rgb="FF7030A0"/>
      </top>
      <bottom/>
      <diagonal/>
    </border>
    <border>
      <left style="thick">
        <color auto="1"/>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style="thick">
        <color rgb="FF7030A0"/>
      </top>
      <bottom style="thin">
        <color auto="1"/>
      </bottom>
      <diagonal/>
    </border>
    <border>
      <left/>
      <right style="double">
        <color rgb="FF7030A0"/>
      </right>
      <top style="thick">
        <color rgb="FF7030A0"/>
      </top>
      <bottom style="thin">
        <color auto="1"/>
      </bottom>
      <diagonal/>
    </border>
    <border>
      <left style="double">
        <color rgb="FF7030A0"/>
      </left>
      <right style="thick">
        <color rgb="FF7030A0"/>
      </right>
      <top style="thick">
        <color rgb="FF7030A0"/>
      </top>
      <bottom/>
      <diagonal/>
    </border>
    <border>
      <left style="double">
        <color rgb="FF7030A0"/>
      </left>
      <right style="thick">
        <color auto="1"/>
      </right>
      <top style="thick">
        <color rgb="FF7030A0"/>
      </top>
      <bottom/>
      <diagonal/>
    </border>
    <border>
      <left style="thin">
        <color rgb="FF7030A0"/>
      </left>
      <right/>
      <top style="medium">
        <color rgb="FF7030A0"/>
      </top>
      <bottom style="medium">
        <color rgb="FF7030A0"/>
      </bottom>
      <diagonal/>
    </border>
    <border>
      <left style="thin">
        <color rgb="FF7030A0"/>
      </left>
      <right/>
      <top style="medium">
        <color rgb="FF7030A0"/>
      </top>
      <bottom style="thin">
        <color rgb="FF7030A0"/>
      </bottom>
      <diagonal/>
    </border>
    <border>
      <left style="thin">
        <color rgb="FF7030A0"/>
      </left>
      <right/>
      <top style="thin">
        <color rgb="FF7030A0"/>
      </top>
      <bottom style="thin">
        <color rgb="FF7030A0"/>
      </bottom>
      <diagonal/>
    </border>
    <border>
      <left style="thick">
        <color auto="1"/>
      </left>
      <right style="thin">
        <color rgb="FF7030A0"/>
      </right>
      <top style="medium">
        <color rgb="FF7030A0"/>
      </top>
      <bottom style="medium">
        <color rgb="FF7030A0"/>
      </bottom>
      <diagonal/>
    </border>
    <border>
      <left style="thick">
        <color auto="1"/>
      </left>
      <right/>
      <top style="thick">
        <color rgb="FF7030A0"/>
      </top>
      <bottom style="thick">
        <color auto="1"/>
      </bottom>
      <diagonal/>
    </border>
    <border>
      <left/>
      <right/>
      <top style="thick">
        <color rgb="FF7030A0"/>
      </top>
      <bottom style="thick">
        <color auto="1"/>
      </bottom>
      <diagonal/>
    </border>
    <border>
      <left style="thick">
        <color rgb="FF7030A0"/>
      </left>
      <right/>
      <top style="thick">
        <color rgb="FF7030A0"/>
      </top>
      <bottom style="thick">
        <color auto="1"/>
      </bottom>
      <diagonal/>
    </border>
    <border>
      <left/>
      <right style="double">
        <color rgb="FF7030A0"/>
      </right>
      <top style="thick">
        <color rgb="FF7030A0"/>
      </top>
      <bottom style="thick">
        <color auto="1"/>
      </bottom>
      <diagonal/>
    </border>
    <border>
      <left style="double">
        <color rgb="FF7030A0"/>
      </left>
      <right/>
      <top style="thick">
        <color rgb="FF7030A0"/>
      </top>
      <bottom style="thick">
        <color auto="1"/>
      </bottom>
      <diagonal/>
    </border>
    <border>
      <left style="double">
        <color rgb="FF7030A0"/>
      </left>
      <right style="thick">
        <color auto="1"/>
      </right>
      <top style="thick">
        <color rgb="FF7030A0"/>
      </top>
      <bottom style="thick">
        <color auto="1"/>
      </bottom>
      <diagonal/>
    </border>
    <border>
      <left style="thick">
        <color auto="1"/>
      </left>
      <right style="thin">
        <color rgb="FF7030A0"/>
      </right>
      <top style="thin">
        <color rgb="FF7030A0"/>
      </top>
      <bottom style="thick">
        <color auto="1"/>
      </bottom>
      <diagonal/>
    </border>
    <border>
      <left style="thick">
        <color rgb="FF7030A0"/>
      </left>
      <right style="thin">
        <color rgb="FF7030A0"/>
      </right>
      <top style="thin">
        <color rgb="FF7030A0"/>
      </top>
      <bottom style="thick">
        <color auto="1"/>
      </bottom>
      <diagonal/>
    </border>
    <border>
      <left style="thick">
        <color rgb="FF7030A0"/>
      </left>
      <right style="thick">
        <color auto="1"/>
      </right>
      <top style="thick">
        <color auto="1"/>
      </top>
      <bottom style="medium">
        <color auto="1"/>
      </bottom>
      <diagonal/>
    </border>
    <border>
      <left style="thick">
        <color rgb="FF7030A0"/>
      </left>
      <right style="thick">
        <color auto="1"/>
      </right>
      <top style="medium">
        <color auto="1"/>
      </top>
      <bottom style="medium">
        <color rgb="FF7030A0"/>
      </bottom>
      <diagonal/>
    </border>
    <border>
      <left style="thick">
        <color rgb="FF7030A0"/>
      </left>
      <right style="thick">
        <color auto="1"/>
      </right>
      <top style="medium">
        <color rgb="FF7030A0"/>
      </top>
      <bottom style="thin">
        <color rgb="FF7030A0"/>
      </bottom>
      <diagonal/>
    </border>
    <border>
      <left style="thick">
        <color rgb="FF7030A0"/>
      </left>
      <right style="thick">
        <color auto="1"/>
      </right>
      <top style="thin">
        <color rgb="FF7030A0"/>
      </top>
      <bottom style="thick">
        <color auto="1"/>
      </bottom>
      <diagonal/>
    </border>
    <border>
      <left style="thick">
        <color rgb="FF7030A0"/>
      </left>
      <right/>
      <top style="thin">
        <color auto="1"/>
      </top>
      <bottom style="thin">
        <color auto="1"/>
      </bottom>
      <diagonal/>
    </border>
    <border>
      <left style="thick">
        <color rgb="FF7030A0"/>
      </left>
      <right/>
      <top/>
      <bottom style="thick">
        <color auto="1"/>
      </bottom>
      <diagonal/>
    </border>
    <border>
      <left style="double">
        <color rgb="FF7030A0"/>
      </left>
      <right/>
      <top style="thick">
        <color rgb="FF7030A0"/>
      </top>
      <bottom/>
      <diagonal/>
    </border>
    <border>
      <left style="double">
        <color rgb="FF7030A0"/>
      </left>
      <right/>
      <top style="thin">
        <color auto="1"/>
      </top>
      <bottom style="thin">
        <color auto="1"/>
      </bottom>
      <diagonal/>
    </border>
    <border>
      <left style="double">
        <color rgb="FF7030A0"/>
      </left>
      <right/>
      <top/>
      <bottom style="thick">
        <color auto="1"/>
      </bottom>
      <diagonal/>
    </border>
    <border>
      <left style="thick">
        <color rgb="FF7030A0"/>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rgb="FF0000FF"/>
      </top>
      <bottom/>
      <diagonal/>
    </border>
    <border>
      <left/>
      <right/>
      <top style="thick">
        <color rgb="FF0000FF"/>
      </top>
      <bottom/>
      <diagonal/>
    </border>
    <border>
      <left/>
      <right style="thick">
        <color auto="1"/>
      </right>
      <top style="thick">
        <color rgb="FF0000FF"/>
      </top>
      <bottom/>
      <diagonal/>
    </border>
  </borders>
  <cellStyleXfs count="2">
    <xf numFmtId="0" fontId="0" fillId="0" borderId="0"/>
    <xf numFmtId="0" fontId="36" fillId="0" borderId="0" applyNumberFormat="0" applyFill="0" applyBorder="0" applyAlignment="0" applyProtection="0"/>
  </cellStyleXfs>
  <cellXfs count="192">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top" wrapText="1"/>
    </xf>
    <xf numFmtId="0" fontId="1" fillId="0" borderId="0" xfId="0" applyFont="1" applyAlignment="1">
      <alignment horizontal="center" vertical="center" wrapText="1"/>
    </xf>
    <xf numFmtId="0" fontId="5" fillId="0" borderId="0" xfId="0" applyFont="1" applyAlignment="1">
      <alignment horizontal="left" vertical="center" wrapText="1"/>
    </xf>
    <xf numFmtId="0" fontId="1" fillId="0" borderId="34" xfId="0" applyFont="1" applyBorder="1" applyAlignment="1">
      <alignment horizontal="left"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6" fillId="0" borderId="45" xfId="0" applyFont="1" applyFill="1" applyBorder="1" applyAlignment="1">
      <alignment vertical="center" wrapText="1"/>
    </xf>
    <xf numFmtId="0" fontId="6" fillId="8" borderId="45" xfId="0" applyFont="1" applyFill="1" applyBorder="1" applyAlignment="1">
      <alignment vertical="center" wrapText="1"/>
    </xf>
    <xf numFmtId="0" fontId="12" fillId="0" borderId="0" xfId="0" applyFont="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16" xfId="0" applyFont="1" applyFill="1" applyBorder="1" applyAlignment="1">
      <alignment vertical="center" wrapText="1"/>
    </xf>
    <xf numFmtId="0" fontId="4" fillId="10" borderId="29" xfId="0" applyFont="1" applyFill="1" applyBorder="1" applyAlignment="1">
      <alignment horizontal="center" vertical="center" wrapText="1"/>
    </xf>
    <xf numFmtId="0" fontId="4" fillId="10" borderId="18" xfId="0" applyFont="1" applyFill="1" applyBorder="1" applyAlignment="1">
      <alignment vertical="center" wrapText="1"/>
    </xf>
    <xf numFmtId="0" fontId="4" fillId="10" borderId="30" xfId="0" applyFont="1" applyFill="1" applyBorder="1" applyAlignment="1">
      <alignment horizontal="center" vertical="center" wrapText="1"/>
    </xf>
    <xf numFmtId="0" fontId="4" fillId="10" borderId="31" xfId="0" applyFont="1" applyFill="1" applyBorder="1" applyAlignment="1">
      <alignment vertical="center" wrapText="1"/>
    </xf>
    <xf numFmtId="0" fontId="24"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21" xfId="0" applyFont="1" applyBorder="1" applyAlignment="1">
      <alignment horizontal="left" vertical="center" wrapText="1"/>
    </xf>
    <xf numFmtId="0" fontId="24" fillId="0" borderId="8" xfId="0" applyFont="1" applyBorder="1" applyAlignment="1">
      <alignment horizontal="left" vertical="center" wrapText="1"/>
    </xf>
    <xf numFmtId="0" fontId="24" fillId="0" borderId="54" xfId="0" applyFont="1" applyBorder="1" applyAlignment="1">
      <alignment horizontal="center" vertical="center" wrapText="1"/>
    </xf>
    <xf numFmtId="0" fontId="24" fillId="0" borderId="37" xfId="0" applyFont="1" applyBorder="1" applyAlignment="1">
      <alignment horizontal="center" vertical="center" wrapText="1"/>
    </xf>
    <xf numFmtId="0" fontId="1" fillId="0" borderId="0" xfId="0" applyFont="1" applyFill="1" applyAlignment="1">
      <alignment horizontal="left" vertical="center" wrapText="1"/>
    </xf>
    <xf numFmtId="0" fontId="5" fillId="0" borderId="0" xfId="0" applyFont="1" applyFill="1" applyAlignment="1">
      <alignment horizontal="left" vertical="center" wrapText="1"/>
    </xf>
    <xf numFmtId="0" fontId="12"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4" fillId="0" borderId="59" xfId="0" applyFont="1" applyFill="1" applyBorder="1" applyAlignment="1">
      <alignmen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0" xfId="0" applyFont="1" applyAlignment="1">
      <alignment horizontal="left" vertical="center" wrapText="1"/>
    </xf>
    <xf numFmtId="0" fontId="22" fillId="0" borderId="0" xfId="0" applyFont="1" applyFill="1" applyAlignment="1">
      <alignment horizontal="left" vertical="center" wrapText="1"/>
    </xf>
    <xf numFmtId="0" fontId="27" fillId="0" borderId="0" xfId="0" applyFont="1" applyAlignment="1">
      <alignment horizontal="left" vertical="center" wrapText="1"/>
    </xf>
    <xf numFmtId="0" fontId="27" fillId="0" borderId="0" xfId="0" applyFont="1" applyFill="1" applyAlignment="1">
      <alignment horizontal="left" vertical="center" wrapText="1"/>
    </xf>
    <xf numFmtId="0" fontId="29" fillId="0" borderId="61" xfId="0" applyFont="1" applyBorder="1" applyAlignment="1">
      <alignment horizontal="center" vertical="center" wrapText="1"/>
    </xf>
    <xf numFmtId="0" fontId="26"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6" fillId="0" borderId="4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horizontal="left" vertical="center" wrapText="1"/>
    </xf>
    <xf numFmtId="0" fontId="29" fillId="0" borderId="1" xfId="0" applyFont="1" applyBorder="1" applyAlignment="1">
      <alignment horizontal="center" vertical="center" wrapText="1"/>
    </xf>
    <xf numFmtId="0" fontId="1" fillId="0" borderId="34" xfId="0" applyFont="1" applyBorder="1" applyAlignment="1">
      <alignment horizontal="center" vertical="center" wrapText="1"/>
    </xf>
    <xf numFmtId="0" fontId="26" fillId="0" borderId="67" xfId="0" applyFont="1" applyBorder="1" applyAlignment="1">
      <alignment horizontal="center" vertical="center" wrapText="1"/>
    </xf>
    <xf numFmtId="0" fontId="23"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72" xfId="0" applyFont="1" applyBorder="1" applyAlignment="1">
      <alignment horizontal="left" vertical="center" wrapText="1"/>
    </xf>
    <xf numFmtId="0" fontId="28" fillId="0" borderId="73"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77" xfId="0" applyFont="1" applyBorder="1" applyAlignment="1">
      <alignment horizontal="center" vertical="center" wrapText="1"/>
    </xf>
    <xf numFmtId="0" fontId="4" fillId="11" borderId="28"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4" fillId="11" borderId="30" xfId="0" applyFont="1" applyFill="1" applyBorder="1" applyAlignment="1">
      <alignment horizontal="center" vertical="center" wrapText="1"/>
    </xf>
    <xf numFmtId="0" fontId="2" fillId="0" borderId="0" xfId="0" applyFont="1" applyAlignment="1">
      <alignment horizontal="left" vertical="center" wrapText="1"/>
    </xf>
    <xf numFmtId="0" fontId="13" fillId="0" borderId="71" xfId="0" applyFont="1" applyBorder="1" applyAlignment="1">
      <alignment horizontal="left" vertical="center" wrapText="1"/>
    </xf>
    <xf numFmtId="0" fontId="12" fillId="0" borderId="45" xfId="0" applyFont="1" applyBorder="1" applyAlignment="1">
      <alignment horizontal="left" vertical="center" wrapText="1"/>
    </xf>
    <xf numFmtId="0" fontId="2" fillId="0" borderId="33" xfId="0" applyFont="1" applyBorder="1" applyAlignment="1">
      <alignment horizontal="left" vertical="center" wrapText="1"/>
    </xf>
    <xf numFmtId="0" fontId="31" fillId="2" borderId="64" xfId="0" applyFont="1" applyFill="1" applyBorder="1" applyAlignment="1">
      <alignment horizontal="center" vertical="center" textRotation="90" wrapText="1"/>
    </xf>
    <xf numFmtId="0" fontId="31" fillId="2" borderId="65" xfId="0" applyFont="1" applyFill="1" applyBorder="1" applyAlignment="1">
      <alignment horizontal="center" vertical="center" textRotation="90" wrapText="1"/>
    </xf>
    <xf numFmtId="0" fontId="31" fillId="4" borderId="65" xfId="0" applyFont="1" applyFill="1" applyBorder="1" applyAlignment="1">
      <alignment horizontal="center" vertical="center" textRotation="90" wrapText="1"/>
    </xf>
    <xf numFmtId="0" fontId="31" fillId="3" borderId="65" xfId="0" applyFont="1" applyFill="1" applyBorder="1" applyAlignment="1">
      <alignment horizontal="center" vertical="center" textRotation="90" wrapText="1"/>
    </xf>
    <xf numFmtId="0" fontId="31" fillId="7" borderId="65" xfId="0" applyFont="1" applyFill="1" applyBorder="1" applyAlignment="1">
      <alignment horizontal="center" vertical="center" textRotation="90" wrapText="1"/>
    </xf>
    <xf numFmtId="0" fontId="31" fillId="5" borderId="65" xfId="0" applyFont="1" applyFill="1" applyBorder="1" applyAlignment="1">
      <alignment horizontal="center" vertical="center" textRotation="90" wrapText="1"/>
    </xf>
    <xf numFmtId="0" fontId="31" fillId="6" borderId="66" xfId="0" applyFont="1" applyFill="1" applyBorder="1" applyAlignment="1">
      <alignment horizontal="center" vertical="center" textRotation="90" wrapText="1"/>
    </xf>
    <xf numFmtId="0" fontId="6" fillId="8" borderId="45" xfId="0" applyFont="1" applyFill="1" applyBorder="1" applyAlignment="1">
      <alignment horizontal="left" vertical="center" wrapText="1"/>
    </xf>
    <xf numFmtId="0" fontId="5" fillId="0" borderId="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4" fillId="0" borderId="78" xfId="0" applyFont="1" applyBorder="1" applyAlignment="1">
      <alignment horizontal="left" vertical="center" wrapText="1"/>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vertical="center" wrapText="1"/>
    </xf>
    <xf numFmtId="0" fontId="24" fillId="0" borderId="81" xfId="0" applyFont="1" applyBorder="1" applyAlignment="1">
      <alignment horizontal="lef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13" fillId="0" borderId="82" xfId="0" applyFont="1" applyBorder="1" applyAlignment="1">
      <alignment horizontal="left" vertical="center" wrapText="1"/>
    </xf>
    <xf numFmtId="0" fontId="27" fillId="0" borderId="83" xfId="0" applyFont="1" applyBorder="1" applyAlignment="1">
      <alignment horizontal="center" vertical="center" wrapText="1"/>
    </xf>
    <xf numFmtId="0" fontId="27" fillId="0" borderId="83" xfId="0" applyFont="1" applyBorder="1" applyAlignment="1">
      <alignment horizontal="left" vertical="center" wrapText="1"/>
    </xf>
    <xf numFmtId="0" fontId="28" fillId="0" borderId="83"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87" xfId="0" applyFont="1" applyBorder="1" applyAlignment="1">
      <alignment horizontal="center" vertical="center" wrapText="1"/>
    </xf>
    <xf numFmtId="0" fontId="4" fillId="0" borderId="88" xfId="0" applyFont="1" applyBorder="1" applyAlignment="1">
      <alignment vertical="center" wrapText="1"/>
    </xf>
    <xf numFmtId="0" fontId="4"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6" fillId="0" borderId="4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8" borderId="0" xfId="0" applyFont="1" applyFill="1" applyBorder="1" applyAlignment="1">
      <alignment horizontal="left" vertical="center" wrapText="1"/>
    </xf>
    <xf numFmtId="0" fontId="5" fillId="0" borderId="5" xfId="0" applyFont="1" applyBorder="1" applyAlignment="1">
      <alignment horizontal="center" vertical="center" wrapText="1"/>
    </xf>
    <xf numFmtId="0" fontId="28" fillId="0" borderId="0" xfId="0" applyFont="1" applyBorder="1" applyAlignment="1">
      <alignment horizontal="center" vertical="center" wrapText="1"/>
    </xf>
    <xf numFmtId="0" fontId="6" fillId="0" borderId="2" xfId="0" applyFont="1" applyBorder="1" applyAlignment="1">
      <alignment vertical="center" wrapText="1"/>
    </xf>
    <xf numFmtId="0" fontId="37" fillId="0" borderId="2" xfId="0" applyFont="1" applyBorder="1" applyAlignment="1">
      <alignment vertical="center" wrapText="1"/>
    </xf>
    <xf numFmtId="0" fontId="38" fillId="0" borderId="2" xfId="1" applyFont="1" applyBorder="1" applyAlignment="1">
      <alignment vertical="center" wrapText="1"/>
    </xf>
    <xf numFmtId="0" fontId="31" fillId="6" borderId="65" xfId="0" applyFont="1" applyFill="1" applyBorder="1" applyAlignment="1">
      <alignment horizontal="center" vertical="center" textRotation="90" wrapText="1"/>
    </xf>
    <xf numFmtId="0" fontId="23" fillId="0" borderId="18" xfId="0" applyFont="1" applyBorder="1" applyAlignment="1">
      <alignment horizontal="center" vertical="center" wrapText="1"/>
    </xf>
    <xf numFmtId="0" fontId="31" fillId="2" borderId="66" xfId="0" applyFont="1" applyFill="1" applyBorder="1" applyAlignment="1">
      <alignment horizontal="center" vertical="center" textRotation="90" wrapText="1"/>
    </xf>
    <xf numFmtId="0" fontId="22" fillId="0" borderId="31" xfId="0" applyFont="1" applyBorder="1" applyAlignment="1">
      <alignment horizontal="center" vertical="center" wrapText="1"/>
    </xf>
    <xf numFmtId="0" fontId="28" fillId="0" borderId="96" xfId="0" applyFont="1" applyBorder="1" applyAlignment="1">
      <alignment horizontal="center" vertical="center" wrapText="1"/>
    </xf>
    <xf numFmtId="0" fontId="29" fillId="0" borderId="97" xfId="0" applyFont="1" applyBorder="1" applyAlignment="1">
      <alignment horizontal="center" vertical="center" wrapText="1"/>
    </xf>
    <xf numFmtId="0" fontId="26" fillId="0" borderId="98" xfId="0" applyFont="1" applyBorder="1" applyAlignment="1">
      <alignment horizontal="center" vertical="center" wrapText="1"/>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vertical="top" wrapText="1"/>
    </xf>
    <xf numFmtId="0" fontId="7" fillId="8" borderId="102" xfId="0" applyFont="1" applyFill="1" applyBorder="1" applyAlignment="1">
      <alignment horizontal="center" vertical="center" wrapText="1"/>
    </xf>
    <xf numFmtId="0" fontId="7" fillId="8" borderId="103" xfId="0" applyFont="1" applyFill="1" applyBorder="1" applyAlignment="1">
      <alignment horizontal="center" vertical="center" wrapText="1"/>
    </xf>
    <xf numFmtId="0" fontId="7" fillId="8" borderId="104" xfId="0" applyFont="1" applyFill="1" applyBorder="1" applyAlignment="1">
      <alignment horizontal="center" vertical="center" wrapText="1"/>
    </xf>
    <xf numFmtId="0" fontId="10" fillId="9" borderId="50" xfId="0" applyFont="1" applyFill="1" applyBorder="1" applyAlignment="1">
      <alignment horizontal="center" vertical="center"/>
    </xf>
    <xf numFmtId="0" fontId="10" fillId="9" borderId="51" xfId="0" applyFont="1" applyFill="1" applyBorder="1" applyAlignment="1">
      <alignment horizontal="center" vertical="center"/>
    </xf>
    <xf numFmtId="0" fontId="10" fillId="9" borderId="52" xfId="0" applyFont="1" applyFill="1" applyBorder="1" applyAlignment="1">
      <alignment horizontal="center" vertical="center"/>
    </xf>
    <xf numFmtId="0" fontId="6" fillId="0" borderId="4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7" fillId="8" borderId="42"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44"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37" fillId="0" borderId="2" xfId="0" applyFont="1" applyBorder="1" applyAlignment="1">
      <alignment vertical="center" wrapText="1"/>
    </xf>
    <xf numFmtId="0" fontId="6" fillId="8" borderId="0" xfId="0" applyFont="1" applyFill="1" applyBorder="1" applyAlignment="1">
      <alignment vertical="center" wrapText="1"/>
    </xf>
    <xf numFmtId="0" fontId="6" fillId="8" borderId="46" xfId="0" applyFont="1" applyFill="1" applyBorder="1" applyAlignment="1">
      <alignment vertical="center" wrapText="1"/>
    </xf>
    <xf numFmtId="0" fontId="6" fillId="0" borderId="0" xfId="0" applyFont="1" applyFill="1" applyBorder="1" applyAlignment="1">
      <alignment vertical="center" wrapText="1"/>
    </xf>
    <xf numFmtId="0" fontId="6" fillId="0" borderId="46" xfId="0" applyFont="1" applyFill="1" applyBorder="1" applyAlignment="1">
      <alignment vertical="center" wrapText="1"/>
    </xf>
    <xf numFmtId="0" fontId="9" fillId="0" borderId="47" xfId="0" applyFont="1" applyFill="1" applyBorder="1" applyAlignment="1">
      <alignment vertical="center" wrapText="1"/>
    </xf>
    <xf numFmtId="0" fontId="9" fillId="0" borderId="48" xfId="0" applyFont="1" applyFill="1" applyBorder="1" applyAlignment="1">
      <alignment vertical="center" wrapText="1"/>
    </xf>
    <xf numFmtId="0" fontId="9" fillId="0" borderId="49" xfId="0" applyFont="1" applyFill="1" applyBorder="1" applyAlignment="1">
      <alignment vertical="center" wrapText="1"/>
    </xf>
    <xf numFmtId="0" fontId="6" fillId="8" borderId="0" xfId="0" applyFont="1" applyFill="1" applyBorder="1" applyAlignment="1">
      <alignment horizontal="left" vertical="center" wrapText="1"/>
    </xf>
    <xf numFmtId="0" fontId="6" fillId="8" borderId="46"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0" xfId="0" applyFont="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4" xfId="0" applyFont="1" applyFill="1" applyBorder="1" applyAlignment="1">
      <alignment horizontal="center" vertical="center" textRotation="90" wrapText="1"/>
    </xf>
    <xf numFmtId="0" fontId="13" fillId="10" borderId="26" xfId="0" applyFont="1" applyFill="1" applyBorder="1" applyAlignment="1">
      <alignment horizontal="center" vertical="center" textRotation="90" wrapText="1"/>
    </xf>
    <xf numFmtId="0" fontId="13" fillId="10" borderId="27" xfId="0" applyFont="1" applyFill="1" applyBorder="1" applyAlignment="1">
      <alignment horizontal="center" vertical="center" textRotation="90" wrapText="1"/>
    </xf>
    <xf numFmtId="0" fontId="13" fillId="10" borderId="24"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26" fillId="0" borderId="34" xfId="0" applyFont="1" applyBorder="1" applyAlignment="1">
      <alignment horizontal="right" vertical="center" wrapText="1"/>
    </xf>
    <xf numFmtId="0" fontId="29" fillId="0" borderId="60" xfId="0" applyFont="1" applyBorder="1" applyAlignment="1">
      <alignment horizontal="right" vertical="center" wrapText="1"/>
    </xf>
    <xf numFmtId="0" fontId="28"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29" fillId="0" borderId="94" xfId="0" applyFont="1" applyBorder="1" applyAlignment="1">
      <alignment horizontal="right" vertical="center" wrapText="1"/>
    </xf>
    <xf numFmtId="0" fontId="26" fillId="0" borderId="95" xfId="0" applyFont="1" applyBorder="1" applyAlignment="1">
      <alignment horizontal="right" vertical="center" wrapText="1"/>
    </xf>
    <xf numFmtId="0" fontId="30" fillId="0" borderId="99"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01" xfId="0" applyFont="1" applyBorder="1" applyAlignment="1">
      <alignment horizontal="center" vertical="center" wrapText="1"/>
    </xf>
  </cellXfs>
  <cellStyles count="2">
    <cellStyle name="Hyperlink" xfId="1" builtinId="8"/>
    <cellStyle name="Normal" xfId="0" builtinId="0"/>
  </cellStyles>
  <dxfs count="99">
    <dxf>
      <font>
        <b/>
        <i val="0"/>
        <strike val="0"/>
        <color rgb="FF008000"/>
      </font>
      <fill>
        <patternFill>
          <bgColor rgb="FF99FF99"/>
        </patternFill>
      </fill>
    </dxf>
    <dxf>
      <font>
        <b/>
        <i val="0"/>
        <strike val="0"/>
        <color rgb="FFFF0000"/>
      </font>
      <fill>
        <patternFill>
          <bgColor rgb="FFFF9999"/>
        </patternFill>
      </fill>
    </dxf>
    <dxf>
      <font>
        <b/>
        <i val="0"/>
        <strike val="0"/>
        <color rgb="FF996633"/>
      </font>
      <fill>
        <patternFill>
          <bgColor rgb="FFFFFF99"/>
        </patternFill>
      </fill>
    </dxf>
    <dxf>
      <font>
        <b/>
        <i val="0"/>
        <strike val="0"/>
        <color rgb="FF99CC00"/>
      </font>
    </dxf>
    <dxf>
      <font>
        <b/>
        <i val="0"/>
        <strike val="0"/>
        <color rgb="FF009900"/>
      </font>
    </dxf>
    <dxf>
      <font>
        <b/>
        <i val="0"/>
        <strike val="0"/>
        <color rgb="FFCC9900"/>
      </font>
    </dxf>
    <dxf>
      <font>
        <b/>
        <i val="0"/>
        <strike val="0"/>
        <color rgb="FFFF0000"/>
      </font>
    </dxf>
    <dxf>
      <font>
        <b/>
        <i val="0"/>
        <strike val="0"/>
        <color rgb="FF6600FF"/>
      </font>
    </dxf>
    <dxf>
      <font>
        <b/>
        <i val="0"/>
        <strike val="0"/>
        <color rgb="FFFF9933"/>
      </font>
    </dxf>
    <dxf>
      <numFmt numFmtId="164" formatCode=";;;"/>
    </dxf>
    <dxf>
      <numFmt numFmtId="164" formatCode=";;;"/>
    </dxf>
    <dxf>
      <font>
        <b/>
        <i val="0"/>
        <strike val="0"/>
        <color rgb="FF008000"/>
      </font>
      <fill>
        <patternFill>
          <bgColor rgb="FF99FF99"/>
        </patternFill>
      </fill>
    </dxf>
    <dxf>
      <font>
        <b/>
        <i val="0"/>
        <strike val="0"/>
        <color rgb="FFFF0000"/>
      </font>
      <fill>
        <patternFill>
          <bgColor rgb="FFFF9999"/>
        </patternFill>
      </fill>
    </dxf>
    <dxf>
      <font>
        <b/>
        <i val="0"/>
        <strike val="0"/>
        <color rgb="FF6600FF"/>
      </font>
    </dxf>
    <dxf>
      <font>
        <b/>
        <i val="0"/>
        <strike val="0"/>
        <color rgb="FF6600FF"/>
      </font>
    </dxf>
    <dxf>
      <numFmt numFmtId="164" formatCode=";;;"/>
    </dxf>
    <dxf>
      <numFmt numFmtId="164" formatCode=";;;"/>
    </dxf>
    <dxf>
      <font>
        <b/>
        <i val="0"/>
        <strike val="0"/>
        <color rgb="FF008000"/>
      </font>
      <fill>
        <patternFill>
          <bgColor rgb="FF99FF99"/>
        </patternFill>
      </fill>
    </dxf>
    <dxf>
      <font>
        <b/>
        <i val="0"/>
        <strike val="0"/>
        <color rgb="FFFF0000"/>
      </font>
      <fill>
        <patternFill>
          <bgColor rgb="FFFF9999"/>
        </patternFill>
      </fill>
    </dxf>
    <dxf>
      <font>
        <b/>
        <i val="0"/>
        <strike val="0"/>
        <color rgb="FF6600FF"/>
      </font>
    </dxf>
    <dxf>
      <font>
        <b/>
        <i val="0"/>
        <strike val="0"/>
        <color rgb="FF6600FF"/>
      </font>
    </dxf>
    <dxf>
      <numFmt numFmtId="164" formatCode=";;;"/>
    </dxf>
    <dxf>
      <numFmt numFmtId="164" formatCode=";;;"/>
    </dxf>
    <dxf>
      <font>
        <b/>
        <i val="0"/>
        <strike val="0"/>
        <color rgb="FF6600FF"/>
      </font>
    </dxf>
    <dxf>
      <font>
        <b/>
        <i val="0"/>
        <strike val="0"/>
        <color rgb="FF6600FF"/>
      </font>
    </dxf>
    <dxf>
      <font>
        <b/>
        <i val="0"/>
        <strike val="0"/>
        <color rgb="FFFF9933"/>
      </font>
    </dxf>
    <dxf>
      <font>
        <b/>
        <i val="0"/>
        <strike val="0"/>
        <color rgb="FF0099FF"/>
      </font>
    </dxf>
    <dxf>
      <font>
        <b/>
        <i val="0"/>
        <strike val="0"/>
        <color rgb="FF6600FF"/>
      </font>
    </dxf>
    <dxf>
      <font>
        <b/>
        <i val="0"/>
        <strike val="0"/>
        <color rgb="FFFF9933"/>
      </font>
    </dxf>
    <dxf>
      <font>
        <b/>
        <i val="0"/>
        <strike val="0"/>
        <color rgb="FF0099FF"/>
      </font>
    </dxf>
    <dxf>
      <font>
        <b/>
        <i val="0"/>
        <strike val="0"/>
        <color rgb="FF6600FF"/>
      </font>
    </dxf>
    <dxf>
      <font>
        <b/>
        <i val="0"/>
        <strike val="0"/>
        <color rgb="FF6600FF"/>
      </font>
    </dxf>
    <dxf>
      <font>
        <b/>
        <i val="0"/>
        <strike val="0"/>
        <color rgb="FFFF9933"/>
      </font>
    </dxf>
    <dxf>
      <font>
        <b/>
        <i val="0"/>
        <strike val="0"/>
        <color rgb="FF0099FF"/>
      </font>
    </dxf>
    <dxf>
      <font>
        <b/>
        <i val="0"/>
        <strike val="0"/>
        <color rgb="FF008000"/>
      </font>
      <fill>
        <patternFill>
          <bgColor rgb="FF99FF99"/>
        </patternFill>
      </fill>
    </dxf>
    <dxf>
      <font>
        <b/>
        <i val="0"/>
        <strike val="0"/>
        <color rgb="FFFF0000"/>
      </font>
      <fill>
        <patternFill>
          <bgColor rgb="FFFF9999"/>
        </patternFill>
      </fill>
    </dxf>
    <dxf>
      <font>
        <b/>
        <i val="0"/>
        <strike val="0"/>
        <color rgb="FF6600FF"/>
      </font>
    </dxf>
    <dxf>
      <font>
        <b/>
        <i val="0"/>
        <strike val="0"/>
        <color rgb="FFFF9933"/>
      </font>
    </dxf>
    <dxf>
      <font>
        <b/>
        <i val="0"/>
        <strike val="0"/>
        <color rgb="FF0099FF"/>
      </font>
    </dxf>
    <dxf>
      <numFmt numFmtId="164" formatCode=";;;"/>
    </dxf>
    <dxf>
      <numFmt numFmtId="164" formatCode=";;;"/>
    </dxf>
    <dxf>
      <font>
        <b/>
        <i val="0"/>
        <strike val="0"/>
        <color rgb="FF008000"/>
      </font>
      <fill>
        <patternFill>
          <bgColor rgb="FF99FF99"/>
        </patternFill>
      </fill>
    </dxf>
    <dxf>
      <font>
        <b/>
        <i val="0"/>
        <strike val="0"/>
        <color rgb="FFFF0000"/>
      </font>
      <fill>
        <patternFill>
          <bgColor rgb="FFFF9999"/>
        </patternFill>
      </fill>
    </dxf>
    <dxf>
      <font>
        <b/>
        <i val="0"/>
        <strike val="0"/>
        <color rgb="FF996633"/>
      </font>
      <fill>
        <patternFill>
          <bgColor rgb="FFFFFF99"/>
        </patternFill>
      </fill>
    </dxf>
    <dxf>
      <numFmt numFmtId="164" formatCode=";;;"/>
    </dxf>
    <dxf>
      <font>
        <b/>
        <i val="0"/>
        <strike val="0"/>
        <color rgb="FF99CC00"/>
      </font>
    </dxf>
    <dxf>
      <font>
        <b/>
        <i val="0"/>
        <strike val="0"/>
        <color rgb="FF009900"/>
      </font>
    </dxf>
    <dxf>
      <font>
        <b/>
        <i val="0"/>
        <strike val="0"/>
        <color rgb="FFCC9900"/>
      </font>
    </dxf>
    <dxf>
      <font>
        <b/>
        <i val="0"/>
        <strike val="0"/>
        <color rgb="FFFF0000"/>
      </font>
    </dxf>
    <dxf>
      <font>
        <b/>
        <i val="0"/>
        <strike val="0"/>
        <color rgb="FF6600FF"/>
      </font>
    </dxf>
    <dxf>
      <font>
        <b/>
        <i val="0"/>
        <strike val="0"/>
        <color rgb="FFFF9933"/>
      </font>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
      <font>
        <b/>
        <i val="0"/>
        <strike val="0"/>
        <color rgb="FF008000"/>
      </font>
      <fill>
        <patternFill>
          <bgColor rgb="FF99FF99"/>
        </patternFill>
      </fill>
    </dxf>
    <dxf>
      <font>
        <b/>
        <i val="0"/>
        <strike val="0"/>
        <color rgb="FFFF0000"/>
      </font>
      <fill>
        <patternFill>
          <bgColor rgb="FFFF9999"/>
        </patternFill>
      </fill>
    </dxf>
    <dxf>
      <font>
        <b/>
        <i val="0"/>
        <strike val="0"/>
        <color rgb="FF008000"/>
      </font>
      <fill>
        <patternFill>
          <bgColor rgb="FF99FF99"/>
        </patternFill>
      </fill>
    </dxf>
    <dxf>
      <font>
        <b/>
        <i val="0"/>
        <strike val="0"/>
        <color rgb="FFFF0000"/>
      </font>
      <fill>
        <patternFill>
          <bgColor rgb="FFFF9999"/>
        </patternFill>
      </fill>
    </dxf>
    <dxf>
      <font>
        <b/>
        <i val="0"/>
        <strike val="0"/>
        <color rgb="FF008000"/>
      </font>
      <fill>
        <patternFill>
          <bgColor rgb="FF99FF99"/>
        </patternFill>
      </fill>
    </dxf>
    <dxf>
      <font>
        <b/>
        <i val="0"/>
        <strike val="0"/>
        <color rgb="FFFF0000"/>
      </font>
      <fill>
        <patternFill>
          <bgColor rgb="FFFF9999"/>
        </patternFill>
      </fill>
    </dxf>
    <dxf>
      <font>
        <b/>
        <i val="0"/>
        <strike val="0"/>
        <color rgb="FF6600FF"/>
      </font>
    </dxf>
    <dxf>
      <font>
        <b/>
        <i val="0"/>
        <strike val="0"/>
        <color rgb="FF6600FF"/>
      </font>
    </dxf>
    <dxf>
      <numFmt numFmtId="164" formatCode=";;;"/>
    </dxf>
    <dxf>
      <numFmt numFmtId="164" formatCode=";;;"/>
    </dxf>
    <dxf>
      <font>
        <b/>
        <i val="0"/>
        <strike val="0"/>
        <color rgb="FF6600FF"/>
      </font>
    </dxf>
    <dxf>
      <font>
        <b/>
        <i val="0"/>
        <strike val="0"/>
        <color rgb="FF6600FF"/>
      </font>
    </dxf>
    <dxf>
      <numFmt numFmtId="164" formatCode=";;;"/>
    </dxf>
    <dxf>
      <numFmt numFmtId="164" formatCode=";;;"/>
    </dxf>
    <dxf>
      <font>
        <b/>
        <i val="0"/>
        <strike val="0"/>
        <color rgb="FF6600FF"/>
      </font>
    </dxf>
    <dxf>
      <font>
        <b/>
        <i val="0"/>
        <strike val="0"/>
        <color rgb="FF6600FF"/>
      </font>
    </dxf>
    <dxf>
      <numFmt numFmtId="164" formatCode=";;;"/>
    </dxf>
    <dxf>
      <numFmt numFmtId="164" formatCode=";;;"/>
    </dxf>
    <dxf>
      <font>
        <b/>
        <i val="0"/>
        <strike val="0"/>
        <color rgb="FF6600FF"/>
      </font>
    </dxf>
    <dxf>
      <font>
        <b/>
        <i val="0"/>
        <strike val="0"/>
        <color rgb="FF6600FF"/>
      </font>
    </dxf>
    <dxf>
      <font>
        <b/>
        <i val="0"/>
        <strike val="0"/>
        <color rgb="FFFF9933"/>
      </font>
    </dxf>
    <dxf>
      <font>
        <b/>
        <i val="0"/>
        <strike val="0"/>
        <color rgb="FF0099FF"/>
      </font>
    </dxf>
    <dxf>
      <font>
        <b/>
        <i val="0"/>
        <strike val="0"/>
        <color rgb="FF6600FF"/>
      </font>
    </dxf>
    <dxf>
      <font>
        <b/>
        <i val="0"/>
        <strike val="0"/>
        <color rgb="FFFF9933"/>
      </font>
    </dxf>
    <dxf>
      <font>
        <b/>
        <i val="0"/>
        <strike val="0"/>
        <color rgb="FF0099FF"/>
      </font>
    </dxf>
    <dxf>
      <font>
        <b/>
        <i val="0"/>
        <strike val="0"/>
        <color rgb="FF6600FF"/>
      </font>
    </dxf>
    <dxf>
      <font>
        <b/>
        <i val="0"/>
        <strike val="0"/>
        <color rgb="FF6600FF"/>
      </font>
    </dxf>
    <dxf>
      <font>
        <b/>
        <i val="0"/>
        <strike val="0"/>
        <color rgb="FFFF9933"/>
      </font>
    </dxf>
    <dxf>
      <font>
        <b/>
        <i val="0"/>
        <strike val="0"/>
        <color rgb="FF0099FF"/>
      </font>
    </dxf>
    <dxf>
      <font>
        <b/>
        <i val="0"/>
        <strike val="0"/>
        <color rgb="FF008000"/>
      </font>
      <fill>
        <patternFill>
          <bgColor rgb="FF99FF99"/>
        </patternFill>
      </fill>
    </dxf>
    <dxf>
      <font>
        <b/>
        <i val="0"/>
        <strike val="0"/>
        <color rgb="FFFF0000"/>
      </font>
      <fill>
        <patternFill>
          <bgColor rgb="FFFF9999"/>
        </patternFill>
      </fill>
    </dxf>
    <dxf>
      <font>
        <b/>
        <i val="0"/>
        <strike val="0"/>
        <color rgb="FF6600FF"/>
      </font>
    </dxf>
    <dxf>
      <font>
        <b/>
        <i val="0"/>
        <strike val="0"/>
        <color rgb="FFFF9933"/>
      </font>
    </dxf>
    <dxf>
      <font>
        <b/>
        <i val="0"/>
        <strike val="0"/>
        <color rgb="FF0099FF"/>
      </font>
    </dxf>
    <dxf>
      <numFmt numFmtId="164" formatCode=";;;"/>
    </dxf>
    <dxf>
      <numFmt numFmtId="164" formatCode=";;;"/>
    </dxf>
  </dxfs>
  <tableStyles count="0" defaultTableStyle="TableStyleMedium2" defaultPivotStyle="PivotStyleLight16"/>
  <colors>
    <mruColors>
      <color rgb="FF7030A0"/>
      <color rgb="FF66CCFF"/>
      <color rgb="FF0099FF"/>
      <color rgb="FFFF0000"/>
      <color rgb="FF008000"/>
      <color rgb="FF0000FF"/>
      <color rgb="FF996633"/>
      <color rgb="FFFFFF99"/>
      <color rgb="FFFF9999"/>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4.0/"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O21"/>
  <sheetViews>
    <sheetView showGridLines="0" showRowColHeaders="0" zoomScaleNormal="100" workbookViewId="0">
      <selection activeCell="B2" sqref="B2:O20"/>
    </sheetView>
  </sheetViews>
  <sheetFormatPr baseColWidth="10" defaultColWidth="9.1640625" defaultRowHeight="14"/>
  <cols>
    <col min="1" max="1" width="2" style="14" customWidth="1"/>
    <col min="2" max="3" width="3.33203125" style="14" customWidth="1"/>
    <col min="4" max="4" width="9.1640625" style="14" customWidth="1"/>
    <col min="5" max="14" width="9.1640625" style="14"/>
    <col min="15" max="15" width="126.6640625" style="14" customWidth="1"/>
    <col min="16" max="16384" width="9.1640625" style="14"/>
  </cols>
  <sheetData>
    <row r="1" spans="2:15" ht="9.75" customHeight="1" thickBot="1"/>
    <row r="2" spans="2:15" ht="45.75" customHeight="1" thickTop="1" thickBot="1">
      <c r="B2" s="131" t="s">
        <v>103</v>
      </c>
      <c r="C2" s="132"/>
      <c r="D2" s="132"/>
      <c r="E2" s="132"/>
      <c r="F2" s="132"/>
      <c r="G2" s="132"/>
      <c r="H2" s="132"/>
      <c r="I2" s="132"/>
      <c r="J2" s="132"/>
      <c r="K2" s="132"/>
      <c r="L2" s="132"/>
      <c r="M2" s="132"/>
      <c r="N2" s="132"/>
      <c r="O2" s="133"/>
    </row>
    <row r="3" spans="2:15" s="15" customFormat="1" ht="24.75" customHeight="1" thickTop="1">
      <c r="B3" s="128" t="s">
        <v>62</v>
      </c>
      <c r="C3" s="129"/>
      <c r="D3" s="129"/>
      <c r="E3" s="129"/>
      <c r="F3" s="129"/>
      <c r="G3" s="129"/>
      <c r="H3" s="129"/>
      <c r="I3" s="129"/>
      <c r="J3" s="129"/>
      <c r="K3" s="129"/>
      <c r="L3" s="129"/>
      <c r="M3" s="129"/>
      <c r="N3" s="129"/>
      <c r="O3" s="130"/>
    </row>
    <row r="4" spans="2:15" s="15" customFormat="1" ht="39.75" customHeight="1">
      <c r="B4" s="134" t="s">
        <v>100</v>
      </c>
      <c r="C4" s="135"/>
      <c r="D4" s="135"/>
      <c r="E4" s="135"/>
      <c r="F4" s="135"/>
      <c r="G4" s="135"/>
      <c r="H4" s="135"/>
      <c r="I4" s="135"/>
      <c r="J4" s="135"/>
      <c r="K4" s="135"/>
      <c r="L4" s="135"/>
      <c r="M4" s="135"/>
      <c r="N4" s="135"/>
      <c r="O4" s="136"/>
    </row>
    <row r="5" spans="2:15" s="15" customFormat="1" ht="39.75" customHeight="1">
      <c r="B5" s="134" t="s">
        <v>102</v>
      </c>
      <c r="C5" s="135"/>
      <c r="D5" s="135"/>
      <c r="E5" s="135"/>
      <c r="F5" s="135"/>
      <c r="G5" s="135"/>
      <c r="H5" s="135"/>
      <c r="I5" s="135"/>
      <c r="J5" s="135"/>
      <c r="K5" s="135"/>
      <c r="L5" s="135"/>
      <c r="M5" s="135"/>
      <c r="N5" s="135"/>
      <c r="O5" s="136"/>
    </row>
    <row r="6" spans="2:15" s="15" customFormat="1" ht="46.5" customHeight="1" thickBot="1">
      <c r="B6" s="140" t="s">
        <v>101</v>
      </c>
      <c r="C6" s="141"/>
      <c r="D6" s="141"/>
      <c r="E6" s="141"/>
      <c r="F6" s="141"/>
      <c r="G6" s="141"/>
      <c r="H6" s="141"/>
      <c r="I6" s="141"/>
      <c r="J6" s="141"/>
      <c r="K6" s="141"/>
      <c r="L6" s="141"/>
      <c r="M6" s="141"/>
      <c r="N6" s="141"/>
      <c r="O6" s="142"/>
    </row>
    <row r="7" spans="2:15" s="15" customFormat="1" ht="24.75" customHeight="1" thickTop="1" thickBot="1">
      <c r="B7" s="137" t="s">
        <v>61</v>
      </c>
      <c r="C7" s="138"/>
      <c r="D7" s="138"/>
      <c r="E7" s="138"/>
      <c r="F7" s="138"/>
      <c r="G7" s="138"/>
      <c r="H7" s="138"/>
      <c r="I7" s="138"/>
      <c r="J7" s="138"/>
      <c r="K7" s="138"/>
      <c r="L7" s="138"/>
      <c r="M7" s="138"/>
      <c r="N7" s="138"/>
      <c r="O7" s="139"/>
    </row>
    <row r="8" spans="2:15" s="15" customFormat="1" ht="29.25" customHeight="1">
      <c r="B8" s="148" t="s">
        <v>225</v>
      </c>
      <c r="C8" s="149"/>
      <c r="D8" s="149"/>
      <c r="E8" s="149"/>
      <c r="F8" s="149"/>
      <c r="G8" s="149"/>
      <c r="H8" s="149"/>
      <c r="I8" s="149"/>
      <c r="J8" s="149"/>
      <c r="K8" s="149"/>
      <c r="L8" s="149"/>
      <c r="M8" s="149"/>
      <c r="N8" s="149"/>
      <c r="O8" s="150"/>
    </row>
    <row r="9" spans="2:15" s="15" customFormat="1" ht="52.5" customHeight="1">
      <c r="B9" s="17"/>
      <c r="C9" s="144" t="s">
        <v>207</v>
      </c>
      <c r="D9" s="144"/>
      <c r="E9" s="144"/>
      <c r="F9" s="144"/>
      <c r="G9" s="144"/>
      <c r="H9" s="144"/>
      <c r="I9" s="144"/>
      <c r="J9" s="144"/>
      <c r="K9" s="144"/>
      <c r="L9" s="144"/>
      <c r="M9" s="144"/>
      <c r="N9" s="144"/>
      <c r="O9" s="145"/>
    </row>
    <row r="10" spans="2:15" s="15" customFormat="1" ht="52.5" customHeight="1">
      <c r="B10" s="16"/>
      <c r="C10" s="146" t="s">
        <v>203</v>
      </c>
      <c r="D10" s="146"/>
      <c r="E10" s="146"/>
      <c r="F10" s="146"/>
      <c r="G10" s="146"/>
      <c r="H10" s="146"/>
      <c r="I10" s="146"/>
      <c r="J10" s="146"/>
      <c r="K10" s="146"/>
      <c r="L10" s="146"/>
      <c r="M10" s="146"/>
      <c r="N10" s="146"/>
      <c r="O10" s="147"/>
    </row>
    <row r="11" spans="2:15" s="15" customFormat="1" ht="18.75" customHeight="1">
      <c r="B11" s="17"/>
      <c r="C11" s="144" t="s">
        <v>198</v>
      </c>
      <c r="D11" s="144"/>
      <c r="E11" s="144"/>
      <c r="F11" s="144"/>
      <c r="G11" s="144"/>
      <c r="H11" s="144"/>
      <c r="I11" s="144"/>
      <c r="J11" s="144"/>
      <c r="K11" s="144"/>
      <c r="L11" s="144"/>
      <c r="M11" s="144"/>
      <c r="N11" s="144"/>
      <c r="O11" s="145"/>
    </row>
    <row r="12" spans="2:15" s="15" customFormat="1" ht="18.75" customHeight="1">
      <c r="B12" s="16"/>
      <c r="C12" s="146" t="s">
        <v>199</v>
      </c>
      <c r="D12" s="146"/>
      <c r="E12" s="146"/>
      <c r="F12" s="146"/>
      <c r="G12" s="146"/>
      <c r="H12" s="146"/>
      <c r="I12" s="146"/>
      <c r="J12" s="146"/>
      <c r="K12" s="146"/>
      <c r="L12" s="146"/>
      <c r="M12" s="146"/>
      <c r="N12" s="146"/>
      <c r="O12" s="147"/>
    </row>
    <row r="13" spans="2:15" s="15" customFormat="1" ht="51.75" customHeight="1">
      <c r="B13" s="16"/>
      <c r="C13" s="110"/>
      <c r="D13" s="146" t="s">
        <v>215</v>
      </c>
      <c r="E13" s="146"/>
      <c r="F13" s="146"/>
      <c r="G13" s="146"/>
      <c r="H13" s="146"/>
      <c r="I13" s="146"/>
      <c r="J13" s="146"/>
      <c r="K13" s="146"/>
      <c r="L13" s="146"/>
      <c r="M13" s="146"/>
      <c r="N13" s="146"/>
      <c r="O13" s="147"/>
    </row>
    <row r="14" spans="2:15" s="15" customFormat="1" ht="18.75" customHeight="1">
      <c r="B14" s="17"/>
      <c r="C14" s="144" t="s">
        <v>204</v>
      </c>
      <c r="D14" s="144"/>
      <c r="E14" s="144"/>
      <c r="F14" s="144"/>
      <c r="G14" s="144"/>
      <c r="H14" s="144"/>
      <c r="I14" s="144"/>
      <c r="J14" s="144"/>
      <c r="K14" s="144"/>
      <c r="L14" s="144"/>
      <c r="M14" s="144"/>
      <c r="N14" s="144"/>
      <c r="O14" s="145"/>
    </row>
    <row r="15" spans="2:15" s="15" customFormat="1" ht="35.25" customHeight="1">
      <c r="B15" s="17"/>
      <c r="C15" s="112"/>
      <c r="D15" s="144" t="s">
        <v>200</v>
      </c>
      <c r="E15" s="144"/>
      <c r="F15" s="144"/>
      <c r="G15" s="144"/>
      <c r="H15" s="144"/>
      <c r="I15" s="144"/>
      <c r="J15" s="144"/>
      <c r="K15" s="144"/>
      <c r="L15" s="144"/>
      <c r="M15" s="144"/>
      <c r="N15" s="144"/>
      <c r="O15" s="145"/>
    </row>
    <row r="16" spans="2:15" s="15" customFormat="1" ht="18.75" customHeight="1">
      <c r="B16" s="109"/>
      <c r="C16" s="135" t="s">
        <v>201</v>
      </c>
      <c r="D16" s="135"/>
      <c r="E16" s="135"/>
      <c r="F16" s="135"/>
      <c r="G16" s="135"/>
      <c r="H16" s="135"/>
      <c r="I16" s="135"/>
      <c r="J16" s="135"/>
      <c r="K16" s="135"/>
      <c r="L16" s="135"/>
      <c r="M16" s="135"/>
      <c r="N16" s="135"/>
      <c r="O16" s="136"/>
    </row>
    <row r="17" spans="2:15" s="15" customFormat="1" ht="18.75" customHeight="1">
      <c r="B17" s="84"/>
      <c r="C17" s="151" t="s">
        <v>202</v>
      </c>
      <c r="D17" s="151"/>
      <c r="E17" s="151"/>
      <c r="F17" s="151"/>
      <c r="G17" s="151"/>
      <c r="H17" s="151"/>
      <c r="I17" s="151"/>
      <c r="J17" s="151"/>
      <c r="K17" s="151"/>
      <c r="L17" s="151"/>
      <c r="M17" s="151"/>
      <c r="N17" s="151"/>
      <c r="O17" s="152"/>
    </row>
    <row r="18" spans="2:15" s="15" customFormat="1" ht="18.75" customHeight="1" thickBot="1">
      <c r="B18" s="111"/>
      <c r="C18" s="141" t="s">
        <v>218</v>
      </c>
      <c r="D18" s="141"/>
      <c r="E18" s="141"/>
      <c r="F18" s="141"/>
      <c r="G18" s="141"/>
      <c r="H18" s="141"/>
      <c r="I18" s="141"/>
      <c r="J18" s="141"/>
      <c r="K18" s="141"/>
      <c r="L18" s="141"/>
      <c r="M18" s="141"/>
      <c r="N18" s="141"/>
      <c r="O18" s="142"/>
    </row>
    <row r="19" spans="2:15" s="15" customFormat="1" ht="23.25" customHeight="1" thickTop="1">
      <c r="B19" s="115"/>
      <c r="C19" s="116"/>
      <c r="D19" s="143" t="s">
        <v>226</v>
      </c>
      <c r="E19" s="143"/>
      <c r="F19" s="143"/>
      <c r="G19" s="143"/>
      <c r="H19" s="143"/>
      <c r="I19" s="143"/>
      <c r="J19" s="143"/>
      <c r="K19" s="143"/>
      <c r="L19" s="143"/>
      <c r="M19" s="143"/>
      <c r="N19" s="143"/>
      <c r="O19" s="117" t="s">
        <v>227</v>
      </c>
    </row>
    <row r="20" spans="2:15" ht="54" customHeight="1">
      <c r="B20" s="125"/>
      <c r="C20" s="125"/>
      <c r="D20" s="127" t="s">
        <v>310</v>
      </c>
      <c r="E20" s="127"/>
      <c r="F20" s="127"/>
      <c r="G20" s="127"/>
      <c r="H20" s="127"/>
      <c r="I20" s="127"/>
      <c r="J20" s="127"/>
      <c r="K20" s="127"/>
      <c r="L20" s="127"/>
      <c r="M20" s="127"/>
      <c r="N20" s="127"/>
      <c r="O20" s="127"/>
    </row>
    <row r="21" spans="2:15" ht="35.25" customHeight="1">
      <c r="B21" s="126"/>
      <c r="C21" s="126"/>
      <c r="D21" s="126"/>
      <c r="E21" s="126"/>
      <c r="F21" s="126"/>
      <c r="G21" s="126"/>
      <c r="H21" s="126"/>
      <c r="I21" s="126"/>
      <c r="J21" s="126"/>
      <c r="K21" s="126"/>
      <c r="L21" s="126"/>
      <c r="M21" s="126"/>
      <c r="N21" s="126"/>
      <c r="O21" s="126"/>
    </row>
  </sheetData>
  <mergeCells count="20">
    <mergeCell ref="D15:O15"/>
    <mergeCell ref="C10:O10"/>
    <mergeCell ref="C17:O17"/>
    <mergeCell ref="C16:O16"/>
    <mergeCell ref="B21:O21"/>
    <mergeCell ref="D20:O20"/>
    <mergeCell ref="B3:O3"/>
    <mergeCell ref="B2:O2"/>
    <mergeCell ref="B4:O4"/>
    <mergeCell ref="B7:O7"/>
    <mergeCell ref="B5:O5"/>
    <mergeCell ref="B6:O6"/>
    <mergeCell ref="D19:N19"/>
    <mergeCell ref="C18:O18"/>
    <mergeCell ref="C11:O11"/>
    <mergeCell ref="C12:O12"/>
    <mergeCell ref="B8:O8"/>
    <mergeCell ref="C9:O9"/>
    <mergeCell ref="D13:O13"/>
    <mergeCell ref="C14:O14"/>
  </mergeCells>
  <hyperlinks>
    <hyperlink ref="O19" r:id="rId1" display="https://creativecommons.org/licenses/by/4.0/" xr:uid="{00000000-0004-0000-0000-000000000000}"/>
  </hyperlinks>
  <pageMargins left="0.7" right="0.7" top="0.75" bottom="0.75" header="0.3" footer="0.3"/>
  <pageSetup scale="51"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00"/>
  </sheetPr>
  <dimension ref="A1:S56"/>
  <sheetViews>
    <sheetView showGridLines="0" showZeros="0" zoomScale="90" zoomScaleNormal="90" workbookViewId="0">
      <pane xSplit="7" ySplit="5" topLeftCell="H6" activePane="bottomRight" state="frozenSplit"/>
      <selection pane="topRight" activeCell="J1" sqref="J1"/>
      <selection pane="bottomLeft" activeCell="A8" sqref="A8"/>
      <selection pane="bottomRight"/>
    </sheetView>
  </sheetViews>
  <sheetFormatPr baseColWidth="10" defaultColWidth="9.1640625" defaultRowHeight="14"/>
  <cols>
    <col min="1" max="1" width="3" style="40" customWidth="1"/>
    <col min="2" max="2" width="8.5" style="73" customWidth="1"/>
    <col min="3" max="3" width="10.6640625" style="5" hidden="1" customWidth="1"/>
    <col min="4" max="4" width="10.6640625" style="5" customWidth="1"/>
    <col min="5" max="5" width="40.1640625" style="3" customWidth="1"/>
    <col min="6" max="6" width="22.5" style="3" customWidth="1"/>
    <col min="7" max="7" width="18.5" style="3" customWidth="1"/>
    <col min="8" max="8" width="31.1640625" style="3" customWidth="1"/>
    <col min="9" max="9" width="21.6640625" style="3" customWidth="1"/>
    <col min="10" max="10" width="15.6640625" style="3" bestFit="1" customWidth="1"/>
    <col min="11" max="11" width="31.1640625" style="3" customWidth="1"/>
    <col min="12" max="12" width="21.6640625" style="3" customWidth="1"/>
    <col min="13" max="13" width="15.6640625" style="3" bestFit="1" customWidth="1"/>
    <col min="14" max="14" width="31.1640625" style="3" customWidth="1"/>
    <col min="15" max="15" width="21.6640625" style="3" customWidth="1"/>
    <col min="16" max="16" width="15.6640625" style="3" bestFit="1" customWidth="1"/>
    <col min="17" max="17" width="31.1640625" style="3" customWidth="1"/>
    <col min="18" max="18" width="21.6640625" style="3" customWidth="1"/>
    <col min="19" max="19" width="15.6640625" style="3" bestFit="1" customWidth="1"/>
    <col min="20" max="16384" width="9.1640625" style="3"/>
  </cols>
  <sheetData>
    <row r="1" spans="1:19" ht="15" thickBot="1"/>
    <row r="2" spans="1:19" ht="19.5" customHeight="1" thickTop="1" thickBot="1">
      <c r="B2" s="165" t="s">
        <v>104</v>
      </c>
      <c r="C2" s="159" t="s">
        <v>148</v>
      </c>
      <c r="D2" s="168" t="s">
        <v>22</v>
      </c>
      <c r="E2" s="162" t="s">
        <v>116</v>
      </c>
      <c r="F2" s="153" t="s">
        <v>122</v>
      </c>
      <c r="G2" s="156" t="s">
        <v>17</v>
      </c>
      <c r="H2" s="171" t="s">
        <v>222</v>
      </c>
      <c r="I2" s="172"/>
      <c r="J2" s="172"/>
      <c r="K2" s="172"/>
      <c r="L2" s="172"/>
      <c r="M2" s="172"/>
      <c r="N2" s="172"/>
      <c r="O2" s="172"/>
      <c r="P2" s="172"/>
      <c r="Q2" s="172"/>
      <c r="R2" s="172"/>
      <c r="S2" s="173"/>
    </row>
    <row r="3" spans="1:19" s="6" customFormat="1" ht="20" thickTop="1" thickBot="1">
      <c r="A3" s="41"/>
      <c r="B3" s="166"/>
      <c r="C3" s="160"/>
      <c r="D3" s="169"/>
      <c r="E3" s="163"/>
      <c r="F3" s="154"/>
      <c r="G3" s="157"/>
      <c r="H3" s="174" t="s">
        <v>117</v>
      </c>
      <c r="I3" s="175"/>
      <c r="J3" s="175"/>
      <c r="K3" s="174" t="s">
        <v>118</v>
      </c>
      <c r="L3" s="175"/>
      <c r="M3" s="175"/>
      <c r="N3" s="174" t="s">
        <v>119</v>
      </c>
      <c r="O3" s="175"/>
      <c r="P3" s="175"/>
      <c r="Q3" s="174" t="s">
        <v>120</v>
      </c>
      <c r="R3" s="175"/>
      <c r="S3" s="176"/>
    </row>
    <row r="4" spans="1:19" s="18" customFormat="1" ht="17" thickBot="1">
      <c r="A4" s="42"/>
      <c r="B4" s="166"/>
      <c r="C4" s="160"/>
      <c r="D4" s="169"/>
      <c r="E4" s="163"/>
      <c r="F4" s="155"/>
      <c r="G4" s="158"/>
      <c r="H4" s="19" t="s">
        <v>98</v>
      </c>
      <c r="I4" s="20" t="s">
        <v>16</v>
      </c>
      <c r="J4" s="22" t="s">
        <v>18</v>
      </c>
      <c r="K4" s="19" t="s">
        <v>98</v>
      </c>
      <c r="L4" s="20" t="s">
        <v>16</v>
      </c>
      <c r="M4" s="22" t="s">
        <v>18</v>
      </c>
      <c r="N4" s="19" t="s">
        <v>98</v>
      </c>
      <c r="O4" s="20" t="s">
        <v>16</v>
      </c>
      <c r="P4" s="22" t="s">
        <v>18</v>
      </c>
      <c r="Q4" s="19" t="s">
        <v>98</v>
      </c>
      <c r="R4" s="20" t="s">
        <v>16</v>
      </c>
      <c r="S4" s="21" t="s">
        <v>18</v>
      </c>
    </row>
    <row r="5" spans="1:19" s="33" customFormat="1" ht="99" customHeight="1" thickBot="1">
      <c r="A5" s="43"/>
      <c r="B5" s="167"/>
      <c r="C5" s="161"/>
      <c r="D5" s="170"/>
      <c r="E5" s="164"/>
      <c r="F5" s="34" t="s">
        <v>205</v>
      </c>
      <c r="G5" s="35" t="s">
        <v>121</v>
      </c>
      <c r="H5" s="36" t="s">
        <v>221</v>
      </c>
      <c r="I5" s="37" t="s">
        <v>206</v>
      </c>
      <c r="J5" s="38" t="s">
        <v>147</v>
      </c>
      <c r="K5" s="36" t="s">
        <v>221</v>
      </c>
      <c r="L5" s="37" t="s">
        <v>206</v>
      </c>
      <c r="M5" s="38" t="s">
        <v>147</v>
      </c>
      <c r="N5" s="36" t="s">
        <v>221</v>
      </c>
      <c r="O5" s="37" t="s">
        <v>206</v>
      </c>
      <c r="P5" s="38" t="s">
        <v>147</v>
      </c>
      <c r="Q5" s="36" t="s">
        <v>221</v>
      </c>
      <c r="R5" s="37" t="s">
        <v>206</v>
      </c>
      <c r="S5" s="39" t="s">
        <v>147</v>
      </c>
    </row>
    <row r="6" spans="1:19" ht="75" customHeight="1">
      <c r="A6" s="44"/>
      <c r="B6" s="77" t="s">
        <v>149</v>
      </c>
      <c r="C6" s="70" t="s">
        <v>23</v>
      </c>
      <c r="D6" s="27" t="s">
        <v>151</v>
      </c>
      <c r="E6" s="28" t="s">
        <v>69</v>
      </c>
      <c r="F6" s="25" t="s">
        <v>144</v>
      </c>
      <c r="G6" s="45">
        <f>IF(F6="Essential","N/A",IF(F6="High Priority",20,"Enter Importance Factor"))</f>
        <v>20</v>
      </c>
      <c r="H6" s="8" t="str">
        <f>IF($F6&lt;&gt;"Essential","Enter Raw Assessment","Enter Yes or No")</f>
        <v>Enter Raw Assessment</v>
      </c>
      <c r="I6" s="9" t="str">
        <f t="shared" ref="I6:I27" si="0">IF($F6="Essential","N/A","Enter Criteria Rating")</f>
        <v>Enter Criteria Rating</v>
      </c>
      <c r="J6" s="23">
        <f>IF(I6="N/A", "N/A",IFERROR($G6*I6, 0))</f>
        <v>0</v>
      </c>
      <c r="K6" s="8" t="str">
        <f>IF($F6&lt;&gt;"Essential","Enter Raw Assessment","Enter Yes or No")</f>
        <v>Enter Raw Assessment</v>
      </c>
      <c r="L6" s="9" t="str">
        <f t="shared" ref="L6:L27" si="1">IF($F6="Essential","N/A","Enter Criteria Rating")</f>
        <v>Enter Criteria Rating</v>
      </c>
      <c r="M6" s="23">
        <f t="shared" ref="M6:M52" si="2">IF(L6="N/A", "N/A",IFERROR($G6*L6, 0))</f>
        <v>0</v>
      </c>
      <c r="N6" s="8" t="str">
        <f>IF($F6&lt;&gt;"Essential","Enter Raw Assessment","Enter Yes or No")</f>
        <v>Enter Raw Assessment</v>
      </c>
      <c r="O6" s="9" t="str">
        <f t="shared" ref="O6:O27" si="3">IF($F6="Essential","N/A","Enter Criteria Rating")</f>
        <v>Enter Criteria Rating</v>
      </c>
      <c r="P6" s="23">
        <f>IF(O6="N/A", "N/A",IFERROR($G6*O6, 0))</f>
        <v>0</v>
      </c>
      <c r="Q6" s="8" t="str">
        <f>IF($F6&lt;&gt;"Essential","Enter Raw Assessment","Enter Yes or No")</f>
        <v>Enter Raw Assessment</v>
      </c>
      <c r="R6" s="9" t="str">
        <f t="shared" ref="R6:R27" si="4">IF($F6="Essential","N/A","Enter Criteria Rating")</f>
        <v>Enter Criteria Rating</v>
      </c>
      <c r="S6" s="10">
        <f>IF(R6="N/A", "N/A",IFERROR($G6*R6, 0))</f>
        <v>0</v>
      </c>
    </row>
    <row r="7" spans="1:19" ht="75" customHeight="1">
      <c r="A7" s="44"/>
      <c r="B7" s="78" t="s">
        <v>149</v>
      </c>
      <c r="C7" s="71" t="s">
        <v>64</v>
      </c>
      <c r="D7" s="29" t="s">
        <v>152</v>
      </c>
      <c r="E7" s="30" t="s">
        <v>63</v>
      </c>
      <c r="F7" s="26" t="s">
        <v>144</v>
      </c>
      <c r="G7" s="46">
        <f>IF(F7="Essential","N/A",IF(F7="High Priority",20,"Enter Importance Factor"))</f>
        <v>20</v>
      </c>
      <c r="H7" s="11" t="str">
        <f>IF($F7&lt;&gt;"Essential","Enter Raw Assessment","Enter Yes or No")</f>
        <v>Enter Raw Assessment</v>
      </c>
      <c r="I7" s="12" t="str">
        <f t="shared" si="0"/>
        <v>Enter Criteria Rating</v>
      </c>
      <c r="J7" s="24">
        <f>IF(I7="N/A", "N/A",IFERROR($G7*I7, 0))</f>
        <v>0</v>
      </c>
      <c r="K7" s="11" t="str">
        <f>IF($F7&lt;&gt;"Essential","Enter Raw Assessment","Enter Yes or No")</f>
        <v>Enter Raw Assessment</v>
      </c>
      <c r="L7" s="12" t="str">
        <f t="shared" si="1"/>
        <v>Enter Criteria Rating</v>
      </c>
      <c r="M7" s="24">
        <f t="shared" si="2"/>
        <v>0</v>
      </c>
      <c r="N7" s="11" t="str">
        <f>IF($F7&lt;&gt;"Essential","Enter Raw Assessment","Enter Yes or No")</f>
        <v>Enter Raw Assessment</v>
      </c>
      <c r="O7" s="12" t="str">
        <f t="shared" si="3"/>
        <v>Enter Criteria Rating</v>
      </c>
      <c r="P7" s="24">
        <f>IF(O7="N/A", "N/A",IFERROR($G7*O7, 0))</f>
        <v>0</v>
      </c>
      <c r="Q7" s="11" t="str">
        <f>IF($F7&lt;&gt;"Essential","Enter Raw Assessment","Enter Yes or No")</f>
        <v>Enter Raw Assessment</v>
      </c>
      <c r="R7" s="12" t="str">
        <f t="shared" si="4"/>
        <v>Enter Criteria Rating</v>
      </c>
      <c r="S7" s="13">
        <f>IF(R7="N/A", "N/A",IFERROR($G7*R7, 0))</f>
        <v>0</v>
      </c>
    </row>
    <row r="8" spans="1:19" ht="75" customHeight="1">
      <c r="A8" s="44"/>
      <c r="B8" s="78" t="s">
        <v>149</v>
      </c>
      <c r="C8" s="71" t="s">
        <v>65</v>
      </c>
      <c r="D8" s="29" t="s">
        <v>157</v>
      </c>
      <c r="E8" s="30" t="s">
        <v>67</v>
      </c>
      <c r="F8" s="26" t="s">
        <v>144</v>
      </c>
      <c r="G8" s="46">
        <f t="shared" ref="G8:G51" si="5">IF(F8="Essential","N/A",IF(F8="High Priority",20,"Enter Importance Factor"))</f>
        <v>20</v>
      </c>
      <c r="H8" s="11" t="str">
        <f t="shared" ref="H8:H52" si="6">IF($F8&lt;&gt;"Essential","Enter Raw Assessment","Enter Yes or No")</f>
        <v>Enter Raw Assessment</v>
      </c>
      <c r="I8" s="12" t="str">
        <f t="shared" si="0"/>
        <v>Enter Criteria Rating</v>
      </c>
      <c r="J8" s="24">
        <f t="shared" ref="J8:J52" si="7">IF(I8="N/A", "N/A",IFERROR($G8*I8, 0))</f>
        <v>0</v>
      </c>
      <c r="K8" s="11" t="str">
        <f t="shared" ref="K8:K52" si="8">IF($F8&lt;&gt;"Essential","Enter Raw Assessment","Enter Yes or No")</f>
        <v>Enter Raw Assessment</v>
      </c>
      <c r="L8" s="12" t="str">
        <f t="shared" si="1"/>
        <v>Enter Criteria Rating</v>
      </c>
      <c r="M8" s="24">
        <f t="shared" si="2"/>
        <v>0</v>
      </c>
      <c r="N8" s="11" t="str">
        <f t="shared" ref="N8:N52" si="9">IF($F8&lt;&gt;"Essential","Enter Raw Assessment","Enter Yes or No")</f>
        <v>Enter Raw Assessment</v>
      </c>
      <c r="O8" s="12" t="str">
        <f t="shared" si="3"/>
        <v>Enter Criteria Rating</v>
      </c>
      <c r="P8" s="24">
        <f t="shared" ref="P8:P52" si="10">IF(O8="N/A", "N/A",IFERROR($G8*O8, 0))</f>
        <v>0</v>
      </c>
      <c r="Q8" s="11" t="str">
        <f t="shared" ref="Q8:Q52" si="11">IF($F8&lt;&gt;"Essential","Enter Raw Assessment","Enter Yes or No")</f>
        <v>Enter Raw Assessment</v>
      </c>
      <c r="R8" s="12" t="str">
        <f t="shared" si="4"/>
        <v>Enter Criteria Rating</v>
      </c>
      <c r="S8" s="13">
        <f t="shared" ref="S8:S52" si="12">IF(R8="N/A", "N/A",IFERROR($G8*R8, 0))</f>
        <v>0</v>
      </c>
    </row>
    <row r="9" spans="1:19" ht="75" customHeight="1">
      <c r="A9" s="44"/>
      <c r="B9" s="78" t="s">
        <v>149</v>
      </c>
      <c r="C9" s="71" t="s">
        <v>66</v>
      </c>
      <c r="D9" s="29" t="s">
        <v>153</v>
      </c>
      <c r="E9" s="30" t="s">
        <v>68</v>
      </c>
      <c r="F9" s="26" t="s">
        <v>144</v>
      </c>
      <c r="G9" s="46">
        <f t="shared" si="5"/>
        <v>20</v>
      </c>
      <c r="H9" s="11" t="str">
        <f t="shared" si="6"/>
        <v>Enter Raw Assessment</v>
      </c>
      <c r="I9" s="12" t="str">
        <f t="shared" si="0"/>
        <v>Enter Criteria Rating</v>
      </c>
      <c r="J9" s="24">
        <f t="shared" si="7"/>
        <v>0</v>
      </c>
      <c r="K9" s="11" t="str">
        <f t="shared" si="8"/>
        <v>Enter Raw Assessment</v>
      </c>
      <c r="L9" s="12" t="str">
        <f t="shared" si="1"/>
        <v>Enter Criteria Rating</v>
      </c>
      <c r="M9" s="24">
        <f t="shared" si="2"/>
        <v>0</v>
      </c>
      <c r="N9" s="11" t="str">
        <f t="shared" si="9"/>
        <v>Enter Raw Assessment</v>
      </c>
      <c r="O9" s="12" t="str">
        <f t="shared" si="3"/>
        <v>Enter Criteria Rating</v>
      </c>
      <c r="P9" s="24">
        <f t="shared" si="10"/>
        <v>0</v>
      </c>
      <c r="Q9" s="11" t="str">
        <f t="shared" si="11"/>
        <v>Enter Raw Assessment</v>
      </c>
      <c r="R9" s="12" t="str">
        <f t="shared" si="4"/>
        <v>Enter Criteria Rating</v>
      </c>
      <c r="S9" s="13">
        <f t="shared" si="12"/>
        <v>0</v>
      </c>
    </row>
    <row r="10" spans="1:19" ht="75" customHeight="1">
      <c r="A10" s="44"/>
      <c r="B10" s="78" t="s">
        <v>149</v>
      </c>
      <c r="C10" s="71" t="s">
        <v>24</v>
      </c>
      <c r="D10" s="29" t="s">
        <v>156</v>
      </c>
      <c r="E10" s="30" t="s">
        <v>70</v>
      </c>
      <c r="F10" s="26" t="s">
        <v>144</v>
      </c>
      <c r="G10" s="46">
        <f t="shared" si="5"/>
        <v>20</v>
      </c>
      <c r="H10" s="11" t="str">
        <f t="shared" si="6"/>
        <v>Enter Raw Assessment</v>
      </c>
      <c r="I10" s="12" t="str">
        <f t="shared" si="0"/>
        <v>Enter Criteria Rating</v>
      </c>
      <c r="J10" s="24">
        <f t="shared" si="7"/>
        <v>0</v>
      </c>
      <c r="K10" s="11" t="str">
        <f t="shared" si="8"/>
        <v>Enter Raw Assessment</v>
      </c>
      <c r="L10" s="12" t="str">
        <f t="shared" si="1"/>
        <v>Enter Criteria Rating</v>
      </c>
      <c r="M10" s="24">
        <f t="shared" si="2"/>
        <v>0</v>
      </c>
      <c r="N10" s="11" t="str">
        <f t="shared" si="9"/>
        <v>Enter Raw Assessment</v>
      </c>
      <c r="O10" s="12" t="str">
        <f t="shared" si="3"/>
        <v>Enter Criteria Rating</v>
      </c>
      <c r="P10" s="24">
        <f t="shared" si="10"/>
        <v>0</v>
      </c>
      <c r="Q10" s="11" t="str">
        <f t="shared" si="11"/>
        <v>Enter Raw Assessment</v>
      </c>
      <c r="R10" s="12" t="str">
        <f t="shared" si="4"/>
        <v>Enter Criteria Rating</v>
      </c>
      <c r="S10" s="13">
        <f t="shared" si="12"/>
        <v>0</v>
      </c>
    </row>
    <row r="11" spans="1:19" ht="75" customHeight="1">
      <c r="A11" s="44"/>
      <c r="B11" s="78" t="s">
        <v>149</v>
      </c>
      <c r="C11" s="71" t="s">
        <v>27</v>
      </c>
      <c r="D11" s="29" t="s">
        <v>158</v>
      </c>
      <c r="E11" s="30" t="s">
        <v>91</v>
      </c>
      <c r="F11" s="26" t="s">
        <v>144</v>
      </c>
      <c r="G11" s="46">
        <f t="shared" si="5"/>
        <v>20</v>
      </c>
      <c r="H11" s="11" t="str">
        <f t="shared" si="6"/>
        <v>Enter Raw Assessment</v>
      </c>
      <c r="I11" s="12" t="str">
        <f t="shared" si="0"/>
        <v>Enter Criteria Rating</v>
      </c>
      <c r="J11" s="24">
        <f t="shared" si="7"/>
        <v>0</v>
      </c>
      <c r="K11" s="11" t="str">
        <f t="shared" si="8"/>
        <v>Enter Raw Assessment</v>
      </c>
      <c r="L11" s="12" t="str">
        <f t="shared" si="1"/>
        <v>Enter Criteria Rating</v>
      </c>
      <c r="M11" s="24">
        <f t="shared" si="2"/>
        <v>0</v>
      </c>
      <c r="N11" s="11" t="str">
        <f t="shared" si="9"/>
        <v>Enter Raw Assessment</v>
      </c>
      <c r="O11" s="12" t="str">
        <f t="shared" si="3"/>
        <v>Enter Criteria Rating</v>
      </c>
      <c r="P11" s="24">
        <f t="shared" si="10"/>
        <v>0</v>
      </c>
      <c r="Q11" s="11" t="str">
        <f t="shared" si="11"/>
        <v>Enter Raw Assessment</v>
      </c>
      <c r="R11" s="12" t="str">
        <f t="shared" si="4"/>
        <v>Enter Criteria Rating</v>
      </c>
      <c r="S11" s="13">
        <f t="shared" si="12"/>
        <v>0</v>
      </c>
    </row>
    <row r="12" spans="1:19" ht="75" customHeight="1">
      <c r="A12" s="44"/>
      <c r="B12" s="78" t="s">
        <v>149</v>
      </c>
      <c r="C12" s="71" t="s">
        <v>55</v>
      </c>
      <c r="D12" s="29" t="s">
        <v>159</v>
      </c>
      <c r="E12" s="30" t="s">
        <v>132</v>
      </c>
      <c r="F12" s="26" t="s">
        <v>144</v>
      </c>
      <c r="G12" s="46">
        <f>IF(F12="Essential","N/A",IF(F12="High Priority",20,"Enter Importance Factor"))</f>
        <v>20</v>
      </c>
      <c r="H12" s="11" t="str">
        <f t="shared" si="6"/>
        <v>Enter Raw Assessment</v>
      </c>
      <c r="I12" s="12" t="str">
        <f t="shared" si="0"/>
        <v>Enter Criteria Rating</v>
      </c>
      <c r="J12" s="24">
        <f t="shared" si="7"/>
        <v>0</v>
      </c>
      <c r="K12" s="11" t="str">
        <f t="shared" si="8"/>
        <v>Enter Raw Assessment</v>
      </c>
      <c r="L12" s="12" t="str">
        <f t="shared" si="1"/>
        <v>Enter Criteria Rating</v>
      </c>
      <c r="M12" s="24">
        <f t="shared" si="2"/>
        <v>0</v>
      </c>
      <c r="N12" s="11" t="str">
        <f t="shared" si="9"/>
        <v>Enter Raw Assessment</v>
      </c>
      <c r="O12" s="12" t="str">
        <f t="shared" si="3"/>
        <v>Enter Criteria Rating</v>
      </c>
      <c r="P12" s="24">
        <f t="shared" si="10"/>
        <v>0</v>
      </c>
      <c r="Q12" s="11" t="str">
        <f t="shared" si="11"/>
        <v>Enter Raw Assessment</v>
      </c>
      <c r="R12" s="12" t="str">
        <f t="shared" si="4"/>
        <v>Enter Criteria Rating</v>
      </c>
      <c r="S12" s="13">
        <f t="shared" si="12"/>
        <v>0</v>
      </c>
    </row>
    <row r="13" spans="1:19" ht="75" customHeight="1">
      <c r="A13" s="44"/>
      <c r="B13" s="78" t="s">
        <v>149</v>
      </c>
      <c r="C13" s="71" t="s">
        <v>78</v>
      </c>
      <c r="D13" s="29" t="s">
        <v>160</v>
      </c>
      <c r="E13" s="30" t="s">
        <v>133</v>
      </c>
      <c r="F13" s="26" t="s">
        <v>144</v>
      </c>
      <c r="G13" s="46">
        <f>IF(F13="Essential","N/A",IF(F13="High Priority",20,"Enter Importance Factor"))</f>
        <v>20</v>
      </c>
      <c r="H13" s="11" t="str">
        <f t="shared" si="6"/>
        <v>Enter Raw Assessment</v>
      </c>
      <c r="I13" s="12" t="str">
        <f t="shared" si="0"/>
        <v>Enter Criteria Rating</v>
      </c>
      <c r="J13" s="24">
        <f t="shared" si="7"/>
        <v>0</v>
      </c>
      <c r="K13" s="11" t="str">
        <f t="shared" si="8"/>
        <v>Enter Raw Assessment</v>
      </c>
      <c r="L13" s="12" t="str">
        <f t="shared" si="1"/>
        <v>Enter Criteria Rating</v>
      </c>
      <c r="M13" s="24">
        <f t="shared" si="2"/>
        <v>0</v>
      </c>
      <c r="N13" s="11" t="str">
        <f t="shared" si="9"/>
        <v>Enter Raw Assessment</v>
      </c>
      <c r="O13" s="12" t="str">
        <f t="shared" si="3"/>
        <v>Enter Criteria Rating</v>
      </c>
      <c r="P13" s="24">
        <f t="shared" si="10"/>
        <v>0</v>
      </c>
      <c r="Q13" s="11" t="str">
        <f t="shared" si="11"/>
        <v>Enter Raw Assessment</v>
      </c>
      <c r="R13" s="12" t="str">
        <f t="shared" si="4"/>
        <v>Enter Criteria Rating</v>
      </c>
      <c r="S13" s="13">
        <f t="shared" si="12"/>
        <v>0</v>
      </c>
    </row>
    <row r="14" spans="1:19" ht="75" customHeight="1">
      <c r="A14" s="44"/>
      <c r="B14" s="78" t="s">
        <v>149</v>
      </c>
      <c r="C14" s="71" t="s">
        <v>54</v>
      </c>
      <c r="D14" s="29" t="s">
        <v>154</v>
      </c>
      <c r="E14" s="30" t="s">
        <v>134</v>
      </c>
      <c r="F14" s="26" t="s">
        <v>144</v>
      </c>
      <c r="G14" s="46">
        <f>IF(F14="Essential","N/A",IF(F14="High Priority",20,"Enter Importance Factor"))</f>
        <v>20</v>
      </c>
      <c r="H14" s="11" t="str">
        <f t="shared" si="6"/>
        <v>Enter Raw Assessment</v>
      </c>
      <c r="I14" s="12" t="str">
        <f t="shared" si="0"/>
        <v>Enter Criteria Rating</v>
      </c>
      <c r="J14" s="24">
        <f t="shared" si="7"/>
        <v>0</v>
      </c>
      <c r="K14" s="11" t="str">
        <f t="shared" si="8"/>
        <v>Enter Raw Assessment</v>
      </c>
      <c r="L14" s="12" t="str">
        <f t="shared" si="1"/>
        <v>Enter Criteria Rating</v>
      </c>
      <c r="M14" s="24">
        <f t="shared" si="2"/>
        <v>0</v>
      </c>
      <c r="N14" s="11" t="str">
        <f t="shared" si="9"/>
        <v>Enter Raw Assessment</v>
      </c>
      <c r="O14" s="12" t="str">
        <f t="shared" si="3"/>
        <v>Enter Criteria Rating</v>
      </c>
      <c r="P14" s="24">
        <f t="shared" si="10"/>
        <v>0</v>
      </c>
      <c r="Q14" s="11" t="str">
        <f t="shared" si="11"/>
        <v>Enter Raw Assessment</v>
      </c>
      <c r="R14" s="12" t="str">
        <f t="shared" si="4"/>
        <v>Enter Criteria Rating</v>
      </c>
      <c r="S14" s="13">
        <f t="shared" si="12"/>
        <v>0</v>
      </c>
    </row>
    <row r="15" spans="1:19" ht="75" customHeight="1">
      <c r="A15" s="44"/>
      <c r="B15" s="79" t="s">
        <v>52</v>
      </c>
      <c r="C15" s="71" t="s">
        <v>156</v>
      </c>
      <c r="D15" s="29" t="s">
        <v>161</v>
      </c>
      <c r="E15" s="30" t="s">
        <v>43</v>
      </c>
      <c r="F15" s="26" t="s">
        <v>144</v>
      </c>
      <c r="G15" s="46">
        <f>IF(F15="Essential","N/A",IF(F15="High Priority",20,"Enter Importance Factor"))</f>
        <v>20</v>
      </c>
      <c r="H15" s="11" t="str">
        <f t="shared" si="6"/>
        <v>Enter Raw Assessment</v>
      </c>
      <c r="I15" s="12" t="str">
        <f t="shared" si="0"/>
        <v>Enter Criteria Rating</v>
      </c>
      <c r="J15" s="24">
        <f t="shared" si="7"/>
        <v>0</v>
      </c>
      <c r="K15" s="11" t="str">
        <f t="shared" si="8"/>
        <v>Enter Raw Assessment</v>
      </c>
      <c r="L15" s="12" t="str">
        <f t="shared" si="1"/>
        <v>Enter Criteria Rating</v>
      </c>
      <c r="M15" s="24">
        <f t="shared" si="2"/>
        <v>0</v>
      </c>
      <c r="N15" s="11" t="str">
        <f t="shared" si="9"/>
        <v>Enter Raw Assessment</v>
      </c>
      <c r="O15" s="12" t="str">
        <f t="shared" si="3"/>
        <v>Enter Criteria Rating</v>
      </c>
      <c r="P15" s="24">
        <f t="shared" si="10"/>
        <v>0</v>
      </c>
      <c r="Q15" s="11" t="str">
        <f t="shared" si="11"/>
        <v>Enter Raw Assessment</v>
      </c>
      <c r="R15" s="12" t="str">
        <f t="shared" si="4"/>
        <v>Enter Criteria Rating</v>
      </c>
      <c r="S15" s="13">
        <f t="shared" si="12"/>
        <v>0</v>
      </c>
    </row>
    <row r="16" spans="1:19" ht="75" customHeight="1">
      <c r="A16" s="44"/>
      <c r="B16" s="80" t="s">
        <v>51</v>
      </c>
      <c r="C16" s="71" t="s">
        <v>140</v>
      </c>
      <c r="D16" s="29" t="s">
        <v>162</v>
      </c>
      <c r="E16" s="30" t="s">
        <v>32</v>
      </c>
      <c r="F16" s="26" t="s">
        <v>144</v>
      </c>
      <c r="G16" s="46">
        <f t="shared" ref="G16" si="13">IF(F16="Essential","N/A",IF(F16="High Priority",20,"Enter Importance Factor"))</f>
        <v>20</v>
      </c>
      <c r="H16" s="11" t="str">
        <f t="shared" si="6"/>
        <v>Enter Raw Assessment</v>
      </c>
      <c r="I16" s="12" t="str">
        <f t="shared" si="0"/>
        <v>Enter Criteria Rating</v>
      </c>
      <c r="J16" s="24">
        <f t="shared" si="7"/>
        <v>0</v>
      </c>
      <c r="K16" s="11" t="str">
        <f t="shared" si="8"/>
        <v>Enter Raw Assessment</v>
      </c>
      <c r="L16" s="12" t="str">
        <f t="shared" si="1"/>
        <v>Enter Criteria Rating</v>
      </c>
      <c r="M16" s="24">
        <f t="shared" si="2"/>
        <v>0</v>
      </c>
      <c r="N16" s="11" t="str">
        <f t="shared" si="9"/>
        <v>Enter Raw Assessment</v>
      </c>
      <c r="O16" s="12" t="str">
        <f t="shared" si="3"/>
        <v>Enter Criteria Rating</v>
      </c>
      <c r="P16" s="24">
        <f t="shared" si="10"/>
        <v>0</v>
      </c>
      <c r="Q16" s="11" t="str">
        <f t="shared" si="11"/>
        <v>Enter Raw Assessment</v>
      </c>
      <c r="R16" s="12" t="str">
        <f t="shared" si="4"/>
        <v>Enter Criteria Rating</v>
      </c>
      <c r="S16" s="13">
        <f t="shared" si="12"/>
        <v>0</v>
      </c>
    </row>
    <row r="17" spans="1:19" ht="75" customHeight="1">
      <c r="A17" s="44"/>
      <c r="B17" s="80" t="s">
        <v>51</v>
      </c>
      <c r="C17" s="71" t="s">
        <v>141</v>
      </c>
      <c r="D17" s="29" t="s">
        <v>163</v>
      </c>
      <c r="E17" s="30" t="s">
        <v>142</v>
      </c>
      <c r="F17" s="26" t="s">
        <v>144</v>
      </c>
      <c r="G17" s="46">
        <f t="shared" ref="G17" si="14">IF(F17="Essential","N/A",IF(F17="High Priority",20,"Enter Importance Factor"))</f>
        <v>20</v>
      </c>
      <c r="H17" s="11" t="str">
        <f t="shared" si="6"/>
        <v>Enter Raw Assessment</v>
      </c>
      <c r="I17" s="12" t="str">
        <f t="shared" si="0"/>
        <v>Enter Criteria Rating</v>
      </c>
      <c r="J17" s="24">
        <f t="shared" si="7"/>
        <v>0</v>
      </c>
      <c r="K17" s="11" t="str">
        <f t="shared" si="8"/>
        <v>Enter Raw Assessment</v>
      </c>
      <c r="L17" s="12" t="str">
        <f t="shared" si="1"/>
        <v>Enter Criteria Rating</v>
      </c>
      <c r="M17" s="24">
        <f t="shared" si="2"/>
        <v>0</v>
      </c>
      <c r="N17" s="11" t="str">
        <f t="shared" si="9"/>
        <v>Enter Raw Assessment</v>
      </c>
      <c r="O17" s="12" t="str">
        <f t="shared" si="3"/>
        <v>Enter Criteria Rating</v>
      </c>
      <c r="P17" s="24">
        <f t="shared" si="10"/>
        <v>0</v>
      </c>
      <c r="Q17" s="11" t="str">
        <f t="shared" si="11"/>
        <v>Enter Raw Assessment</v>
      </c>
      <c r="R17" s="12" t="str">
        <f t="shared" si="4"/>
        <v>Enter Criteria Rating</v>
      </c>
      <c r="S17" s="13">
        <f t="shared" si="12"/>
        <v>0</v>
      </c>
    </row>
    <row r="18" spans="1:19" ht="75" customHeight="1">
      <c r="A18" s="44"/>
      <c r="B18" s="81" t="s">
        <v>96</v>
      </c>
      <c r="C18" s="71" t="s">
        <v>71</v>
      </c>
      <c r="D18" s="29" t="s">
        <v>155</v>
      </c>
      <c r="E18" s="30" t="s">
        <v>123</v>
      </c>
      <c r="F18" s="26" t="s">
        <v>144</v>
      </c>
      <c r="G18" s="46">
        <f t="shared" si="5"/>
        <v>20</v>
      </c>
      <c r="H18" s="11" t="str">
        <f t="shared" si="6"/>
        <v>Enter Raw Assessment</v>
      </c>
      <c r="I18" s="12" t="str">
        <f t="shared" si="0"/>
        <v>Enter Criteria Rating</v>
      </c>
      <c r="J18" s="24">
        <f t="shared" si="7"/>
        <v>0</v>
      </c>
      <c r="K18" s="11" t="str">
        <f t="shared" si="8"/>
        <v>Enter Raw Assessment</v>
      </c>
      <c r="L18" s="12" t="str">
        <f t="shared" si="1"/>
        <v>Enter Criteria Rating</v>
      </c>
      <c r="M18" s="24">
        <f t="shared" si="2"/>
        <v>0</v>
      </c>
      <c r="N18" s="11" t="str">
        <f t="shared" si="9"/>
        <v>Enter Raw Assessment</v>
      </c>
      <c r="O18" s="12" t="str">
        <f t="shared" si="3"/>
        <v>Enter Criteria Rating</v>
      </c>
      <c r="P18" s="24">
        <f t="shared" si="10"/>
        <v>0</v>
      </c>
      <c r="Q18" s="11" t="str">
        <f t="shared" si="11"/>
        <v>Enter Raw Assessment</v>
      </c>
      <c r="R18" s="12" t="str">
        <f t="shared" si="4"/>
        <v>Enter Criteria Rating</v>
      </c>
      <c r="S18" s="13">
        <f t="shared" si="12"/>
        <v>0</v>
      </c>
    </row>
    <row r="19" spans="1:19" ht="75" customHeight="1">
      <c r="A19" s="44"/>
      <c r="B19" s="81" t="s">
        <v>96</v>
      </c>
      <c r="C19" s="71" t="s">
        <v>72</v>
      </c>
      <c r="D19" s="29" t="s">
        <v>164</v>
      </c>
      <c r="E19" s="30" t="s">
        <v>124</v>
      </c>
      <c r="F19" s="26" t="s">
        <v>144</v>
      </c>
      <c r="G19" s="46">
        <f t="shared" si="5"/>
        <v>20</v>
      </c>
      <c r="H19" s="11" t="str">
        <f t="shared" si="6"/>
        <v>Enter Raw Assessment</v>
      </c>
      <c r="I19" s="12" t="str">
        <f t="shared" si="0"/>
        <v>Enter Criteria Rating</v>
      </c>
      <c r="J19" s="24">
        <f t="shared" si="7"/>
        <v>0</v>
      </c>
      <c r="K19" s="11" t="str">
        <f t="shared" si="8"/>
        <v>Enter Raw Assessment</v>
      </c>
      <c r="L19" s="12" t="str">
        <f t="shared" si="1"/>
        <v>Enter Criteria Rating</v>
      </c>
      <c r="M19" s="24">
        <f t="shared" si="2"/>
        <v>0</v>
      </c>
      <c r="N19" s="11" t="str">
        <f t="shared" si="9"/>
        <v>Enter Raw Assessment</v>
      </c>
      <c r="O19" s="12" t="str">
        <f t="shared" si="3"/>
        <v>Enter Criteria Rating</v>
      </c>
      <c r="P19" s="24">
        <f t="shared" si="10"/>
        <v>0</v>
      </c>
      <c r="Q19" s="11" t="str">
        <f t="shared" si="11"/>
        <v>Enter Raw Assessment</v>
      </c>
      <c r="R19" s="12" t="str">
        <f t="shared" si="4"/>
        <v>Enter Criteria Rating</v>
      </c>
      <c r="S19" s="13">
        <f t="shared" si="12"/>
        <v>0</v>
      </c>
    </row>
    <row r="20" spans="1:19" ht="75" customHeight="1">
      <c r="A20" s="44"/>
      <c r="B20" s="81" t="s">
        <v>96</v>
      </c>
      <c r="C20" s="71" t="s">
        <v>73</v>
      </c>
      <c r="D20" s="29" t="s">
        <v>165</v>
      </c>
      <c r="E20" s="30" t="s">
        <v>74</v>
      </c>
      <c r="F20" s="26" t="s">
        <v>144</v>
      </c>
      <c r="G20" s="46">
        <f t="shared" si="5"/>
        <v>20</v>
      </c>
      <c r="H20" s="11" t="str">
        <f t="shared" si="6"/>
        <v>Enter Raw Assessment</v>
      </c>
      <c r="I20" s="12" t="str">
        <f t="shared" si="0"/>
        <v>Enter Criteria Rating</v>
      </c>
      <c r="J20" s="24">
        <f t="shared" si="7"/>
        <v>0</v>
      </c>
      <c r="K20" s="11" t="str">
        <f t="shared" si="8"/>
        <v>Enter Raw Assessment</v>
      </c>
      <c r="L20" s="12" t="str">
        <f t="shared" si="1"/>
        <v>Enter Criteria Rating</v>
      </c>
      <c r="M20" s="24">
        <f t="shared" si="2"/>
        <v>0</v>
      </c>
      <c r="N20" s="11" t="str">
        <f t="shared" si="9"/>
        <v>Enter Raw Assessment</v>
      </c>
      <c r="O20" s="12" t="str">
        <f t="shared" si="3"/>
        <v>Enter Criteria Rating</v>
      </c>
      <c r="P20" s="24">
        <f t="shared" si="10"/>
        <v>0</v>
      </c>
      <c r="Q20" s="11" t="str">
        <f t="shared" si="11"/>
        <v>Enter Raw Assessment</v>
      </c>
      <c r="R20" s="12" t="str">
        <f t="shared" si="4"/>
        <v>Enter Criteria Rating</v>
      </c>
      <c r="S20" s="13">
        <f t="shared" si="12"/>
        <v>0</v>
      </c>
    </row>
    <row r="21" spans="1:19" ht="75" customHeight="1">
      <c r="A21" s="44"/>
      <c r="B21" s="81" t="s">
        <v>96</v>
      </c>
      <c r="C21" s="71" t="s">
        <v>75</v>
      </c>
      <c r="D21" s="29" t="s">
        <v>166</v>
      </c>
      <c r="E21" s="30" t="s">
        <v>125</v>
      </c>
      <c r="F21" s="26" t="s">
        <v>144</v>
      </c>
      <c r="G21" s="46">
        <f t="shared" si="5"/>
        <v>20</v>
      </c>
      <c r="H21" s="11" t="str">
        <f t="shared" si="6"/>
        <v>Enter Raw Assessment</v>
      </c>
      <c r="I21" s="12" t="str">
        <f t="shared" si="0"/>
        <v>Enter Criteria Rating</v>
      </c>
      <c r="J21" s="24">
        <f t="shared" si="7"/>
        <v>0</v>
      </c>
      <c r="K21" s="11" t="str">
        <f t="shared" si="8"/>
        <v>Enter Raw Assessment</v>
      </c>
      <c r="L21" s="12" t="str">
        <f t="shared" si="1"/>
        <v>Enter Criteria Rating</v>
      </c>
      <c r="M21" s="24">
        <f t="shared" si="2"/>
        <v>0</v>
      </c>
      <c r="N21" s="11" t="str">
        <f t="shared" si="9"/>
        <v>Enter Raw Assessment</v>
      </c>
      <c r="O21" s="12" t="str">
        <f t="shared" si="3"/>
        <v>Enter Criteria Rating</v>
      </c>
      <c r="P21" s="24">
        <f t="shared" si="10"/>
        <v>0</v>
      </c>
      <c r="Q21" s="11" t="str">
        <f t="shared" si="11"/>
        <v>Enter Raw Assessment</v>
      </c>
      <c r="R21" s="12" t="str">
        <f t="shared" si="4"/>
        <v>Enter Criteria Rating</v>
      </c>
      <c r="S21" s="13">
        <f t="shared" si="12"/>
        <v>0</v>
      </c>
    </row>
    <row r="22" spans="1:19" ht="75" customHeight="1">
      <c r="A22" s="44"/>
      <c r="B22" s="81" t="s">
        <v>96</v>
      </c>
      <c r="C22" s="71" t="s">
        <v>127</v>
      </c>
      <c r="D22" s="29" t="s">
        <v>167</v>
      </c>
      <c r="E22" s="30" t="s">
        <v>126</v>
      </c>
      <c r="F22" s="26" t="s">
        <v>144</v>
      </c>
      <c r="G22" s="46">
        <f t="shared" si="5"/>
        <v>20</v>
      </c>
      <c r="H22" s="11" t="str">
        <f t="shared" si="6"/>
        <v>Enter Raw Assessment</v>
      </c>
      <c r="I22" s="12" t="str">
        <f t="shared" si="0"/>
        <v>Enter Criteria Rating</v>
      </c>
      <c r="J22" s="24">
        <f t="shared" si="7"/>
        <v>0</v>
      </c>
      <c r="K22" s="11" t="str">
        <f t="shared" si="8"/>
        <v>Enter Raw Assessment</v>
      </c>
      <c r="L22" s="12" t="str">
        <f t="shared" si="1"/>
        <v>Enter Criteria Rating</v>
      </c>
      <c r="M22" s="24">
        <f t="shared" si="2"/>
        <v>0</v>
      </c>
      <c r="N22" s="11" t="str">
        <f t="shared" si="9"/>
        <v>Enter Raw Assessment</v>
      </c>
      <c r="O22" s="12" t="str">
        <f t="shared" si="3"/>
        <v>Enter Criteria Rating</v>
      </c>
      <c r="P22" s="24">
        <f t="shared" si="10"/>
        <v>0</v>
      </c>
      <c r="Q22" s="11" t="str">
        <f t="shared" si="11"/>
        <v>Enter Raw Assessment</v>
      </c>
      <c r="R22" s="12" t="str">
        <f t="shared" si="4"/>
        <v>Enter Criteria Rating</v>
      </c>
      <c r="S22" s="13">
        <f t="shared" si="12"/>
        <v>0</v>
      </c>
    </row>
    <row r="23" spans="1:19" ht="75" customHeight="1">
      <c r="A23" s="44"/>
      <c r="B23" s="81" t="s">
        <v>96</v>
      </c>
      <c r="C23" s="71" t="s">
        <v>128</v>
      </c>
      <c r="D23" s="29" t="s">
        <v>168</v>
      </c>
      <c r="E23" s="30" t="s">
        <v>129</v>
      </c>
      <c r="F23" s="26" t="s">
        <v>144</v>
      </c>
      <c r="G23" s="46">
        <f t="shared" si="5"/>
        <v>20</v>
      </c>
      <c r="H23" s="11" t="str">
        <f t="shared" si="6"/>
        <v>Enter Raw Assessment</v>
      </c>
      <c r="I23" s="12" t="str">
        <f t="shared" si="0"/>
        <v>Enter Criteria Rating</v>
      </c>
      <c r="J23" s="24">
        <f t="shared" si="7"/>
        <v>0</v>
      </c>
      <c r="K23" s="11" t="str">
        <f t="shared" si="8"/>
        <v>Enter Raw Assessment</v>
      </c>
      <c r="L23" s="12" t="str">
        <f t="shared" si="1"/>
        <v>Enter Criteria Rating</v>
      </c>
      <c r="M23" s="24">
        <f t="shared" si="2"/>
        <v>0</v>
      </c>
      <c r="N23" s="11" t="str">
        <f t="shared" si="9"/>
        <v>Enter Raw Assessment</v>
      </c>
      <c r="O23" s="12" t="str">
        <f t="shared" si="3"/>
        <v>Enter Criteria Rating</v>
      </c>
      <c r="P23" s="24">
        <f t="shared" si="10"/>
        <v>0</v>
      </c>
      <c r="Q23" s="11" t="str">
        <f t="shared" si="11"/>
        <v>Enter Raw Assessment</v>
      </c>
      <c r="R23" s="12" t="str">
        <f t="shared" si="4"/>
        <v>Enter Criteria Rating</v>
      </c>
      <c r="S23" s="13">
        <f t="shared" si="12"/>
        <v>0</v>
      </c>
    </row>
    <row r="24" spans="1:19" ht="75" customHeight="1">
      <c r="A24" s="44"/>
      <c r="B24" s="81" t="s">
        <v>96</v>
      </c>
      <c r="C24" s="71" t="s">
        <v>76</v>
      </c>
      <c r="D24" s="29" t="s">
        <v>169</v>
      </c>
      <c r="E24" s="30" t="s">
        <v>130</v>
      </c>
      <c r="F24" s="26" t="s">
        <v>144</v>
      </c>
      <c r="G24" s="46">
        <f t="shared" si="5"/>
        <v>20</v>
      </c>
      <c r="H24" s="11" t="str">
        <f t="shared" si="6"/>
        <v>Enter Raw Assessment</v>
      </c>
      <c r="I24" s="12" t="str">
        <f t="shared" si="0"/>
        <v>Enter Criteria Rating</v>
      </c>
      <c r="J24" s="24">
        <f t="shared" si="7"/>
        <v>0</v>
      </c>
      <c r="K24" s="11" t="str">
        <f t="shared" si="8"/>
        <v>Enter Raw Assessment</v>
      </c>
      <c r="L24" s="12" t="str">
        <f t="shared" si="1"/>
        <v>Enter Criteria Rating</v>
      </c>
      <c r="M24" s="24">
        <f t="shared" si="2"/>
        <v>0</v>
      </c>
      <c r="N24" s="11" t="str">
        <f t="shared" si="9"/>
        <v>Enter Raw Assessment</v>
      </c>
      <c r="O24" s="12" t="str">
        <f t="shared" si="3"/>
        <v>Enter Criteria Rating</v>
      </c>
      <c r="P24" s="24">
        <f t="shared" si="10"/>
        <v>0</v>
      </c>
      <c r="Q24" s="11" t="str">
        <f t="shared" si="11"/>
        <v>Enter Raw Assessment</v>
      </c>
      <c r="R24" s="12" t="str">
        <f t="shared" si="4"/>
        <v>Enter Criteria Rating</v>
      </c>
      <c r="S24" s="13">
        <f t="shared" si="12"/>
        <v>0</v>
      </c>
    </row>
    <row r="25" spans="1:19" ht="75" customHeight="1">
      <c r="A25" s="44"/>
      <c r="B25" s="81" t="s">
        <v>96</v>
      </c>
      <c r="C25" s="71" t="s">
        <v>77</v>
      </c>
      <c r="D25" s="29" t="s">
        <v>170</v>
      </c>
      <c r="E25" s="30" t="s">
        <v>131</v>
      </c>
      <c r="F25" s="26" t="s">
        <v>144</v>
      </c>
      <c r="G25" s="46">
        <f t="shared" si="5"/>
        <v>20</v>
      </c>
      <c r="H25" s="11" t="str">
        <f t="shared" si="6"/>
        <v>Enter Raw Assessment</v>
      </c>
      <c r="I25" s="12" t="str">
        <f t="shared" si="0"/>
        <v>Enter Criteria Rating</v>
      </c>
      <c r="J25" s="24">
        <f t="shared" si="7"/>
        <v>0</v>
      </c>
      <c r="K25" s="11" t="str">
        <f t="shared" si="8"/>
        <v>Enter Raw Assessment</v>
      </c>
      <c r="L25" s="12" t="str">
        <f t="shared" si="1"/>
        <v>Enter Criteria Rating</v>
      </c>
      <c r="M25" s="24">
        <f t="shared" si="2"/>
        <v>0</v>
      </c>
      <c r="N25" s="11" t="str">
        <f t="shared" si="9"/>
        <v>Enter Raw Assessment</v>
      </c>
      <c r="O25" s="12" t="str">
        <f t="shared" si="3"/>
        <v>Enter Criteria Rating</v>
      </c>
      <c r="P25" s="24">
        <f t="shared" si="10"/>
        <v>0</v>
      </c>
      <c r="Q25" s="11" t="str">
        <f t="shared" si="11"/>
        <v>Enter Raw Assessment</v>
      </c>
      <c r="R25" s="12" t="str">
        <f t="shared" si="4"/>
        <v>Enter Criteria Rating</v>
      </c>
      <c r="S25" s="13">
        <f t="shared" si="12"/>
        <v>0</v>
      </c>
    </row>
    <row r="26" spans="1:19" ht="75" customHeight="1">
      <c r="A26" s="44"/>
      <c r="B26" s="78" t="s">
        <v>149</v>
      </c>
      <c r="C26" s="71" t="s">
        <v>26</v>
      </c>
      <c r="D26" s="29" t="s">
        <v>171</v>
      </c>
      <c r="E26" s="30" t="s">
        <v>25</v>
      </c>
      <c r="F26" s="26" t="s">
        <v>21</v>
      </c>
      <c r="G26" s="46" t="str">
        <f t="shared" si="5"/>
        <v>Enter Importance Factor</v>
      </c>
      <c r="H26" s="11" t="str">
        <f t="shared" si="6"/>
        <v>Enter Raw Assessment</v>
      </c>
      <c r="I26" s="12" t="str">
        <f t="shared" si="0"/>
        <v>Enter Criteria Rating</v>
      </c>
      <c r="J26" s="24">
        <f t="shared" si="7"/>
        <v>0</v>
      </c>
      <c r="K26" s="11" t="str">
        <f t="shared" si="8"/>
        <v>Enter Raw Assessment</v>
      </c>
      <c r="L26" s="12" t="str">
        <f t="shared" si="1"/>
        <v>Enter Criteria Rating</v>
      </c>
      <c r="M26" s="24">
        <f t="shared" si="2"/>
        <v>0</v>
      </c>
      <c r="N26" s="11" t="str">
        <f t="shared" si="9"/>
        <v>Enter Raw Assessment</v>
      </c>
      <c r="O26" s="12" t="str">
        <f t="shared" si="3"/>
        <v>Enter Criteria Rating</v>
      </c>
      <c r="P26" s="24">
        <f t="shared" si="10"/>
        <v>0</v>
      </c>
      <c r="Q26" s="11" t="str">
        <f t="shared" si="11"/>
        <v>Enter Raw Assessment</v>
      </c>
      <c r="R26" s="12" t="str">
        <f t="shared" si="4"/>
        <v>Enter Criteria Rating</v>
      </c>
      <c r="S26" s="13">
        <f t="shared" si="12"/>
        <v>0</v>
      </c>
    </row>
    <row r="27" spans="1:19" ht="75" customHeight="1">
      <c r="A27" s="44"/>
      <c r="B27" s="78" t="s">
        <v>149</v>
      </c>
      <c r="C27" s="71" t="s">
        <v>79</v>
      </c>
      <c r="D27" s="29" t="s">
        <v>172</v>
      </c>
      <c r="E27" s="30" t="s">
        <v>135</v>
      </c>
      <c r="F27" s="26" t="s">
        <v>21</v>
      </c>
      <c r="G27" s="46" t="str">
        <f t="shared" si="5"/>
        <v>Enter Importance Factor</v>
      </c>
      <c r="H27" s="11" t="str">
        <f t="shared" si="6"/>
        <v>Enter Raw Assessment</v>
      </c>
      <c r="I27" s="12" t="str">
        <f t="shared" si="0"/>
        <v>Enter Criteria Rating</v>
      </c>
      <c r="J27" s="24">
        <f t="shared" si="7"/>
        <v>0</v>
      </c>
      <c r="K27" s="11" t="str">
        <f t="shared" si="8"/>
        <v>Enter Raw Assessment</v>
      </c>
      <c r="L27" s="12" t="str">
        <f t="shared" si="1"/>
        <v>Enter Criteria Rating</v>
      </c>
      <c r="M27" s="24">
        <f t="shared" si="2"/>
        <v>0</v>
      </c>
      <c r="N27" s="11" t="str">
        <f t="shared" si="9"/>
        <v>Enter Raw Assessment</v>
      </c>
      <c r="O27" s="12" t="str">
        <f t="shared" si="3"/>
        <v>Enter Criteria Rating</v>
      </c>
      <c r="P27" s="24">
        <f t="shared" si="10"/>
        <v>0</v>
      </c>
      <c r="Q27" s="11" t="str">
        <f t="shared" si="11"/>
        <v>Enter Raw Assessment</v>
      </c>
      <c r="R27" s="12" t="str">
        <f t="shared" si="4"/>
        <v>Enter Criteria Rating</v>
      </c>
      <c r="S27" s="13">
        <f t="shared" si="12"/>
        <v>0</v>
      </c>
    </row>
    <row r="28" spans="1:19" ht="75" customHeight="1">
      <c r="A28" s="44"/>
      <c r="B28" s="78" t="s">
        <v>149</v>
      </c>
      <c r="C28" s="71" t="s">
        <v>80</v>
      </c>
      <c r="D28" s="29" t="s">
        <v>173</v>
      </c>
      <c r="E28" s="30" t="s">
        <v>92</v>
      </c>
      <c r="F28" s="26" t="s">
        <v>21</v>
      </c>
      <c r="G28" s="46" t="str">
        <f t="shared" si="5"/>
        <v>Enter Importance Factor</v>
      </c>
      <c r="H28" s="11" t="str">
        <f t="shared" si="6"/>
        <v>Enter Raw Assessment</v>
      </c>
      <c r="I28" s="12" t="str">
        <f>IF($F28="Essential","N/A","Enter Criteria Rating")</f>
        <v>Enter Criteria Rating</v>
      </c>
      <c r="J28" s="24">
        <f t="shared" si="7"/>
        <v>0</v>
      </c>
      <c r="K28" s="11" t="str">
        <f t="shared" si="8"/>
        <v>Enter Raw Assessment</v>
      </c>
      <c r="L28" s="12" t="str">
        <f t="shared" ref="L28:L52" si="15">IF($F28="Essential","N/A","Enter Criteria Rating")</f>
        <v>Enter Criteria Rating</v>
      </c>
      <c r="M28" s="24">
        <f t="shared" si="2"/>
        <v>0</v>
      </c>
      <c r="N28" s="11" t="str">
        <f t="shared" si="9"/>
        <v>Enter Raw Assessment</v>
      </c>
      <c r="O28" s="12" t="str">
        <f t="shared" ref="O28:O52" si="16">IF($F28="Essential","N/A","Enter Criteria Rating")</f>
        <v>Enter Criteria Rating</v>
      </c>
      <c r="P28" s="24">
        <f t="shared" si="10"/>
        <v>0</v>
      </c>
      <c r="Q28" s="11" t="str">
        <f t="shared" si="11"/>
        <v>Enter Raw Assessment</v>
      </c>
      <c r="R28" s="12" t="str">
        <f t="shared" ref="R28:R52" si="17">IF($F28="Essential","N/A","Enter Criteria Rating")</f>
        <v>Enter Criteria Rating</v>
      </c>
      <c r="S28" s="13">
        <f t="shared" si="12"/>
        <v>0</v>
      </c>
    </row>
    <row r="29" spans="1:19" ht="75" customHeight="1">
      <c r="A29" s="44"/>
      <c r="B29" s="78" t="s">
        <v>149</v>
      </c>
      <c r="C29" s="71" t="s">
        <v>81</v>
      </c>
      <c r="D29" s="29" t="s">
        <v>174</v>
      </c>
      <c r="E29" s="30" t="s">
        <v>82</v>
      </c>
      <c r="F29" s="26" t="s">
        <v>21</v>
      </c>
      <c r="G29" s="46" t="str">
        <f t="shared" si="5"/>
        <v>Enter Importance Factor</v>
      </c>
      <c r="H29" s="11" t="str">
        <f t="shared" si="6"/>
        <v>Enter Raw Assessment</v>
      </c>
      <c r="I29" s="12" t="str">
        <f>IF($F29="Essential","N/A","Enter Criteria Rating")</f>
        <v>Enter Criteria Rating</v>
      </c>
      <c r="J29" s="24">
        <f t="shared" si="7"/>
        <v>0</v>
      </c>
      <c r="K29" s="11" t="str">
        <f t="shared" si="8"/>
        <v>Enter Raw Assessment</v>
      </c>
      <c r="L29" s="12" t="str">
        <f t="shared" si="15"/>
        <v>Enter Criteria Rating</v>
      </c>
      <c r="M29" s="24">
        <f t="shared" si="2"/>
        <v>0</v>
      </c>
      <c r="N29" s="11" t="str">
        <f t="shared" si="9"/>
        <v>Enter Raw Assessment</v>
      </c>
      <c r="O29" s="12" t="str">
        <f t="shared" si="16"/>
        <v>Enter Criteria Rating</v>
      </c>
      <c r="P29" s="24">
        <f t="shared" si="10"/>
        <v>0</v>
      </c>
      <c r="Q29" s="11" t="str">
        <f t="shared" si="11"/>
        <v>Enter Raw Assessment</v>
      </c>
      <c r="R29" s="12" t="str">
        <f t="shared" si="17"/>
        <v>Enter Criteria Rating</v>
      </c>
      <c r="S29" s="13">
        <f t="shared" si="12"/>
        <v>0</v>
      </c>
    </row>
    <row r="30" spans="1:19" ht="75" customHeight="1">
      <c r="A30" s="44"/>
      <c r="B30" s="78" t="s">
        <v>149</v>
      </c>
      <c r="C30" s="71" t="s">
        <v>85</v>
      </c>
      <c r="D30" s="29" t="s">
        <v>175</v>
      </c>
      <c r="E30" s="30" t="s">
        <v>87</v>
      </c>
      <c r="F30" s="26" t="s">
        <v>21</v>
      </c>
      <c r="G30" s="46" t="str">
        <f t="shared" si="5"/>
        <v>Enter Importance Factor</v>
      </c>
      <c r="H30" s="11" t="str">
        <f t="shared" si="6"/>
        <v>Enter Raw Assessment</v>
      </c>
      <c r="I30" s="12" t="str">
        <f t="shared" ref="I30:I33" si="18">IF($F30="Essential","N/A","Enter Criteria Rating")</f>
        <v>Enter Criteria Rating</v>
      </c>
      <c r="J30" s="24">
        <f t="shared" ref="J30:J33" si="19">IF(I30="N/A", "N/A",IFERROR($G30*I30, 0))</f>
        <v>0</v>
      </c>
      <c r="K30" s="11" t="str">
        <f t="shared" si="8"/>
        <v>Enter Raw Assessment</v>
      </c>
      <c r="L30" s="12" t="str">
        <f t="shared" si="15"/>
        <v>Enter Criteria Rating</v>
      </c>
      <c r="M30" s="24">
        <f t="shared" si="2"/>
        <v>0</v>
      </c>
      <c r="N30" s="11" t="str">
        <f t="shared" si="9"/>
        <v>Enter Raw Assessment</v>
      </c>
      <c r="O30" s="12" t="str">
        <f t="shared" si="16"/>
        <v>Enter Criteria Rating</v>
      </c>
      <c r="P30" s="24">
        <f t="shared" si="10"/>
        <v>0</v>
      </c>
      <c r="Q30" s="11" t="str">
        <f t="shared" si="11"/>
        <v>Enter Raw Assessment</v>
      </c>
      <c r="R30" s="12" t="str">
        <f t="shared" si="17"/>
        <v>Enter Criteria Rating</v>
      </c>
      <c r="S30" s="13">
        <f t="shared" si="12"/>
        <v>0</v>
      </c>
    </row>
    <row r="31" spans="1:19" ht="75" customHeight="1">
      <c r="A31" s="44"/>
      <c r="B31" s="78" t="s">
        <v>149</v>
      </c>
      <c r="C31" s="71" t="s">
        <v>28</v>
      </c>
      <c r="D31" s="29" t="s">
        <v>176</v>
      </c>
      <c r="E31" s="30" t="s">
        <v>136</v>
      </c>
      <c r="F31" s="26" t="s">
        <v>21</v>
      </c>
      <c r="G31" s="46" t="str">
        <f t="shared" si="5"/>
        <v>Enter Importance Factor</v>
      </c>
      <c r="H31" s="11" t="str">
        <f t="shared" si="6"/>
        <v>Enter Raw Assessment</v>
      </c>
      <c r="I31" s="12" t="str">
        <f t="shared" si="18"/>
        <v>Enter Criteria Rating</v>
      </c>
      <c r="J31" s="24">
        <f t="shared" si="19"/>
        <v>0</v>
      </c>
      <c r="K31" s="11" t="str">
        <f t="shared" si="8"/>
        <v>Enter Raw Assessment</v>
      </c>
      <c r="L31" s="12" t="str">
        <f t="shared" si="15"/>
        <v>Enter Criteria Rating</v>
      </c>
      <c r="M31" s="24">
        <f t="shared" si="2"/>
        <v>0</v>
      </c>
      <c r="N31" s="11" t="str">
        <f t="shared" si="9"/>
        <v>Enter Raw Assessment</v>
      </c>
      <c r="O31" s="12" t="str">
        <f t="shared" si="16"/>
        <v>Enter Criteria Rating</v>
      </c>
      <c r="P31" s="24">
        <f t="shared" si="10"/>
        <v>0</v>
      </c>
      <c r="Q31" s="11" t="str">
        <f t="shared" si="11"/>
        <v>Enter Raw Assessment</v>
      </c>
      <c r="R31" s="12" t="str">
        <f t="shared" si="17"/>
        <v>Enter Criteria Rating</v>
      </c>
      <c r="S31" s="13">
        <f t="shared" si="12"/>
        <v>0</v>
      </c>
    </row>
    <row r="32" spans="1:19" ht="75" customHeight="1">
      <c r="A32" s="44"/>
      <c r="B32" s="78" t="s">
        <v>149</v>
      </c>
      <c r="C32" s="71" t="s">
        <v>83</v>
      </c>
      <c r="D32" s="29" t="s">
        <v>177</v>
      </c>
      <c r="E32" s="30" t="s">
        <v>86</v>
      </c>
      <c r="F32" s="26" t="s">
        <v>21</v>
      </c>
      <c r="G32" s="46" t="str">
        <f t="shared" si="5"/>
        <v>Enter Importance Factor</v>
      </c>
      <c r="H32" s="11" t="str">
        <f t="shared" si="6"/>
        <v>Enter Raw Assessment</v>
      </c>
      <c r="I32" s="12" t="str">
        <f t="shared" si="18"/>
        <v>Enter Criteria Rating</v>
      </c>
      <c r="J32" s="24">
        <f t="shared" si="19"/>
        <v>0</v>
      </c>
      <c r="K32" s="11" t="str">
        <f t="shared" si="8"/>
        <v>Enter Raw Assessment</v>
      </c>
      <c r="L32" s="12" t="str">
        <f t="shared" si="15"/>
        <v>Enter Criteria Rating</v>
      </c>
      <c r="M32" s="24">
        <f t="shared" si="2"/>
        <v>0</v>
      </c>
      <c r="N32" s="11" t="str">
        <f t="shared" si="9"/>
        <v>Enter Raw Assessment</v>
      </c>
      <c r="O32" s="12" t="str">
        <f t="shared" si="16"/>
        <v>Enter Criteria Rating</v>
      </c>
      <c r="P32" s="24">
        <f t="shared" si="10"/>
        <v>0</v>
      </c>
      <c r="Q32" s="11" t="str">
        <f t="shared" si="11"/>
        <v>Enter Raw Assessment</v>
      </c>
      <c r="R32" s="12" t="str">
        <f t="shared" si="17"/>
        <v>Enter Criteria Rating</v>
      </c>
      <c r="S32" s="13">
        <f t="shared" si="12"/>
        <v>0</v>
      </c>
    </row>
    <row r="33" spans="1:19" ht="75" customHeight="1">
      <c r="A33" s="44"/>
      <c r="B33" s="78" t="s">
        <v>149</v>
      </c>
      <c r="C33" s="71" t="s">
        <v>84</v>
      </c>
      <c r="D33" s="29" t="s">
        <v>178</v>
      </c>
      <c r="E33" s="30" t="s">
        <v>143</v>
      </c>
      <c r="F33" s="26" t="s">
        <v>21</v>
      </c>
      <c r="G33" s="46" t="str">
        <f t="shared" si="5"/>
        <v>Enter Importance Factor</v>
      </c>
      <c r="H33" s="11" t="str">
        <f t="shared" si="6"/>
        <v>Enter Raw Assessment</v>
      </c>
      <c r="I33" s="12" t="str">
        <f t="shared" si="18"/>
        <v>Enter Criteria Rating</v>
      </c>
      <c r="J33" s="24">
        <f t="shared" si="19"/>
        <v>0</v>
      </c>
      <c r="K33" s="11" t="str">
        <f t="shared" si="8"/>
        <v>Enter Raw Assessment</v>
      </c>
      <c r="L33" s="12" t="str">
        <f t="shared" si="15"/>
        <v>Enter Criteria Rating</v>
      </c>
      <c r="M33" s="24">
        <f t="shared" si="2"/>
        <v>0</v>
      </c>
      <c r="N33" s="11" t="str">
        <f t="shared" si="9"/>
        <v>Enter Raw Assessment</v>
      </c>
      <c r="O33" s="12" t="str">
        <f t="shared" si="16"/>
        <v>Enter Criteria Rating</v>
      </c>
      <c r="P33" s="24">
        <f t="shared" si="10"/>
        <v>0</v>
      </c>
      <c r="Q33" s="11" t="str">
        <f t="shared" si="11"/>
        <v>Enter Raw Assessment</v>
      </c>
      <c r="R33" s="12" t="str">
        <f t="shared" si="17"/>
        <v>Enter Criteria Rating</v>
      </c>
      <c r="S33" s="13">
        <f t="shared" si="12"/>
        <v>0</v>
      </c>
    </row>
    <row r="34" spans="1:19" ht="75" customHeight="1">
      <c r="A34" s="44"/>
      <c r="B34" s="78" t="s">
        <v>149</v>
      </c>
      <c r="C34" s="71" t="s">
        <v>88</v>
      </c>
      <c r="D34" s="29" t="s">
        <v>179</v>
      </c>
      <c r="E34" s="30" t="s">
        <v>93</v>
      </c>
      <c r="F34" s="26" t="s">
        <v>21</v>
      </c>
      <c r="G34" s="46" t="str">
        <f t="shared" si="5"/>
        <v>Enter Importance Factor</v>
      </c>
      <c r="H34" s="11" t="str">
        <f t="shared" si="6"/>
        <v>Enter Raw Assessment</v>
      </c>
      <c r="I34" s="12" t="str">
        <f t="shared" ref="I34:I52" si="20">IF($F34="Essential","N/A","Enter Criteria Rating")</f>
        <v>Enter Criteria Rating</v>
      </c>
      <c r="J34" s="24">
        <f t="shared" si="7"/>
        <v>0</v>
      </c>
      <c r="K34" s="11" t="str">
        <f t="shared" si="8"/>
        <v>Enter Raw Assessment</v>
      </c>
      <c r="L34" s="12" t="str">
        <f t="shared" si="15"/>
        <v>Enter Criteria Rating</v>
      </c>
      <c r="M34" s="24">
        <f t="shared" si="2"/>
        <v>0</v>
      </c>
      <c r="N34" s="11" t="str">
        <f t="shared" si="9"/>
        <v>Enter Raw Assessment</v>
      </c>
      <c r="O34" s="12" t="str">
        <f t="shared" si="16"/>
        <v>Enter Criteria Rating</v>
      </c>
      <c r="P34" s="24">
        <f t="shared" si="10"/>
        <v>0</v>
      </c>
      <c r="Q34" s="11" t="str">
        <f t="shared" si="11"/>
        <v>Enter Raw Assessment</v>
      </c>
      <c r="R34" s="12" t="str">
        <f t="shared" si="17"/>
        <v>Enter Criteria Rating</v>
      </c>
      <c r="S34" s="13">
        <f t="shared" si="12"/>
        <v>0</v>
      </c>
    </row>
    <row r="35" spans="1:19" ht="75" customHeight="1">
      <c r="A35" s="44"/>
      <c r="B35" s="78" t="s">
        <v>149</v>
      </c>
      <c r="C35" s="71" t="s">
        <v>89</v>
      </c>
      <c r="D35" s="29" t="s">
        <v>180</v>
      </c>
      <c r="E35" s="30" t="s">
        <v>90</v>
      </c>
      <c r="F35" s="26" t="s">
        <v>21</v>
      </c>
      <c r="G35" s="46" t="str">
        <f t="shared" si="5"/>
        <v>Enter Importance Factor</v>
      </c>
      <c r="H35" s="11" t="str">
        <f t="shared" si="6"/>
        <v>Enter Raw Assessment</v>
      </c>
      <c r="I35" s="12" t="str">
        <f t="shared" si="20"/>
        <v>Enter Criteria Rating</v>
      </c>
      <c r="J35" s="24">
        <f t="shared" si="7"/>
        <v>0</v>
      </c>
      <c r="K35" s="11" t="str">
        <f t="shared" si="8"/>
        <v>Enter Raw Assessment</v>
      </c>
      <c r="L35" s="12" t="str">
        <f t="shared" si="15"/>
        <v>Enter Criteria Rating</v>
      </c>
      <c r="M35" s="24">
        <f t="shared" si="2"/>
        <v>0</v>
      </c>
      <c r="N35" s="11" t="str">
        <f t="shared" si="9"/>
        <v>Enter Raw Assessment</v>
      </c>
      <c r="O35" s="12" t="str">
        <f t="shared" si="16"/>
        <v>Enter Criteria Rating</v>
      </c>
      <c r="P35" s="24">
        <f t="shared" si="10"/>
        <v>0</v>
      </c>
      <c r="Q35" s="11" t="str">
        <f t="shared" si="11"/>
        <v>Enter Raw Assessment</v>
      </c>
      <c r="R35" s="12" t="str">
        <f t="shared" si="17"/>
        <v>Enter Criteria Rating</v>
      </c>
      <c r="S35" s="13">
        <f t="shared" si="12"/>
        <v>0</v>
      </c>
    </row>
    <row r="36" spans="1:19" ht="75" customHeight="1">
      <c r="A36" s="44"/>
      <c r="B36" s="78" t="s">
        <v>149</v>
      </c>
      <c r="C36" s="71" t="s">
        <v>56</v>
      </c>
      <c r="D36" s="29" t="s">
        <v>181</v>
      </c>
      <c r="E36" s="30" t="s">
        <v>95</v>
      </c>
      <c r="F36" s="26" t="s">
        <v>21</v>
      </c>
      <c r="G36" s="46" t="str">
        <f t="shared" si="5"/>
        <v>Enter Importance Factor</v>
      </c>
      <c r="H36" s="11" t="str">
        <f t="shared" si="6"/>
        <v>Enter Raw Assessment</v>
      </c>
      <c r="I36" s="12" t="str">
        <f t="shared" si="20"/>
        <v>Enter Criteria Rating</v>
      </c>
      <c r="J36" s="24">
        <f t="shared" si="7"/>
        <v>0</v>
      </c>
      <c r="K36" s="11" t="str">
        <f t="shared" si="8"/>
        <v>Enter Raw Assessment</v>
      </c>
      <c r="L36" s="12" t="str">
        <f t="shared" si="15"/>
        <v>Enter Criteria Rating</v>
      </c>
      <c r="M36" s="24">
        <f t="shared" si="2"/>
        <v>0</v>
      </c>
      <c r="N36" s="11" t="str">
        <f t="shared" si="9"/>
        <v>Enter Raw Assessment</v>
      </c>
      <c r="O36" s="12" t="str">
        <f t="shared" si="16"/>
        <v>Enter Criteria Rating</v>
      </c>
      <c r="P36" s="24">
        <f t="shared" si="10"/>
        <v>0</v>
      </c>
      <c r="Q36" s="11" t="str">
        <f t="shared" si="11"/>
        <v>Enter Raw Assessment</v>
      </c>
      <c r="R36" s="12" t="str">
        <f t="shared" si="17"/>
        <v>Enter Criteria Rating</v>
      </c>
      <c r="S36" s="13">
        <f t="shared" si="12"/>
        <v>0</v>
      </c>
    </row>
    <row r="37" spans="1:19" ht="75" customHeight="1">
      <c r="A37" s="44"/>
      <c r="B37" s="79" t="s">
        <v>52</v>
      </c>
      <c r="C37" s="71" t="s">
        <v>151</v>
      </c>
      <c r="D37" s="29" t="s">
        <v>182</v>
      </c>
      <c r="E37" s="30" t="s">
        <v>97</v>
      </c>
      <c r="F37" s="26" t="s">
        <v>21</v>
      </c>
      <c r="G37" s="46" t="str">
        <f>IF(F37="Essential","N/A",IF(F37="High Priority",20,"Enter Importance Factor"))</f>
        <v>Enter Importance Factor</v>
      </c>
      <c r="H37" s="11" t="str">
        <f t="shared" si="6"/>
        <v>Enter Raw Assessment</v>
      </c>
      <c r="I37" s="12" t="str">
        <f t="shared" si="20"/>
        <v>Enter Criteria Rating</v>
      </c>
      <c r="J37" s="24">
        <f t="shared" si="7"/>
        <v>0</v>
      </c>
      <c r="K37" s="11" t="str">
        <f t="shared" si="8"/>
        <v>Enter Raw Assessment</v>
      </c>
      <c r="L37" s="12" t="str">
        <f t="shared" si="15"/>
        <v>Enter Criteria Rating</v>
      </c>
      <c r="M37" s="24">
        <f t="shared" si="2"/>
        <v>0</v>
      </c>
      <c r="N37" s="11" t="str">
        <f t="shared" si="9"/>
        <v>Enter Raw Assessment</v>
      </c>
      <c r="O37" s="12" t="str">
        <f t="shared" si="16"/>
        <v>Enter Criteria Rating</v>
      </c>
      <c r="P37" s="24">
        <f t="shared" si="10"/>
        <v>0</v>
      </c>
      <c r="Q37" s="11" t="str">
        <f t="shared" si="11"/>
        <v>Enter Raw Assessment</v>
      </c>
      <c r="R37" s="12" t="str">
        <f t="shared" si="17"/>
        <v>Enter Criteria Rating</v>
      </c>
      <c r="S37" s="13">
        <f t="shared" si="12"/>
        <v>0</v>
      </c>
    </row>
    <row r="38" spans="1:19" ht="75" customHeight="1">
      <c r="A38" s="44"/>
      <c r="B38" s="79" t="s">
        <v>52</v>
      </c>
      <c r="C38" s="71" t="s">
        <v>157</v>
      </c>
      <c r="D38" s="29" t="s">
        <v>183</v>
      </c>
      <c r="E38" s="30" t="s">
        <v>94</v>
      </c>
      <c r="F38" s="26" t="s">
        <v>21</v>
      </c>
      <c r="G38" s="46" t="str">
        <f>IF(F38="Essential","N/A",IF(F38="High Priority",20,"Enter Importance Factor"))</f>
        <v>Enter Importance Factor</v>
      </c>
      <c r="H38" s="11" t="str">
        <f t="shared" si="6"/>
        <v>Enter Raw Assessment</v>
      </c>
      <c r="I38" s="12" t="str">
        <f t="shared" si="20"/>
        <v>Enter Criteria Rating</v>
      </c>
      <c r="J38" s="24">
        <f t="shared" si="7"/>
        <v>0</v>
      </c>
      <c r="K38" s="11" t="str">
        <f t="shared" si="8"/>
        <v>Enter Raw Assessment</v>
      </c>
      <c r="L38" s="12" t="str">
        <f t="shared" si="15"/>
        <v>Enter Criteria Rating</v>
      </c>
      <c r="M38" s="24">
        <f t="shared" si="2"/>
        <v>0</v>
      </c>
      <c r="N38" s="11" t="str">
        <f t="shared" si="9"/>
        <v>Enter Raw Assessment</v>
      </c>
      <c r="O38" s="12" t="str">
        <f t="shared" si="16"/>
        <v>Enter Criteria Rating</v>
      </c>
      <c r="P38" s="24">
        <f t="shared" si="10"/>
        <v>0</v>
      </c>
      <c r="Q38" s="11" t="str">
        <f t="shared" si="11"/>
        <v>Enter Raw Assessment</v>
      </c>
      <c r="R38" s="12" t="str">
        <f t="shared" si="17"/>
        <v>Enter Criteria Rating</v>
      </c>
      <c r="S38" s="13">
        <f t="shared" si="12"/>
        <v>0</v>
      </c>
    </row>
    <row r="39" spans="1:19" ht="75" customHeight="1">
      <c r="A39" s="44"/>
      <c r="B39" s="79" t="s">
        <v>52</v>
      </c>
      <c r="C39" s="71" t="s">
        <v>152</v>
      </c>
      <c r="D39" s="29" t="s">
        <v>184</v>
      </c>
      <c r="E39" s="30" t="s">
        <v>42</v>
      </c>
      <c r="F39" s="26" t="s">
        <v>21</v>
      </c>
      <c r="G39" s="46" t="str">
        <f>IF(F39="Essential","N/A",IF(F39="High Priority",20,"Enter Importance Factor"))</f>
        <v>Enter Importance Factor</v>
      </c>
      <c r="H39" s="11" t="str">
        <f t="shared" si="6"/>
        <v>Enter Raw Assessment</v>
      </c>
      <c r="I39" s="12" t="str">
        <f t="shared" si="20"/>
        <v>Enter Criteria Rating</v>
      </c>
      <c r="J39" s="24">
        <f t="shared" si="7"/>
        <v>0</v>
      </c>
      <c r="K39" s="11" t="str">
        <f t="shared" si="8"/>
        <v>Enter Raw Assessment</v>
      </c>
      <c r="L39" s="12" t="str">
        <f t="shared" si="15"/>
        <v>Enter Criteria Rating</v>
      </c>
      <c r="M39" s="24">
        <f t="shared" si="2"/>
        <v>0</v>
      </c>
      <c r="N39" s="11" t="str">
        <f t="shared" si="9"/>
        <v>Enter Raw Assessment</v>
      </c>
      <c r="O39" s="12" t="str">
        <f t="shared" si="16"/>
        <v>Enter Criteria Rating</v>
      </c>
      <c r="P39" s="24">
        <f t="shared" si="10"/>
        <v>0</v>
      </c>
      <c r="Q39" s="11" t="str">
        <f t="shared" si="11"/>
        <v>Enter Raw Assessment</v>
      </c>
      <c r="R39" s="12" t="str">
        <f t="shared" si="17"/>
        <v>Enter Criteria Rating</v>
      </c>
      <c r="S39" s="13">
        <f t="shared" si="12"/>
        <v>0</v>
      </c>
    </row>
    <row r="40" spans="1:19" ht="75" customHeight="1">
      <c r="A40" s="44"/>
      <c r="B40" s="80" t="s">
        <v>51</v>
      </c>
      <c r="C40" s="71" t="s">
        <v>35</v>
      </c>
      <c r="D40" s="29" t="s">
        <v>185</v>
      </c>
      <c r="E40" s="30" t="s">
        <v>29</v>
      </c>
      <c r="F40" s="26" t="s">
        <v>21</v>
      </c>
      <c r="G40" s="46" t="str">
        <f t="shared" si="5"/>
        <v>Enter Importance Factor</v>
      </c>
      <c r="H40" s="11" t="str">
        <f t="shared" si="6"/>
        <v>Enter Raw Assessment</v>
      </c>
      <c r="I40" s="12" t="str">
        <f t="shared" si="20"/>
        <v>Enter Criteria Rating</v>
      </c>
      <c r="J40" s="24">
        <f t="shared" si="7"/>
        <v>0</v>
      </c>
      <c r="K40" s="11" t="str">
        <f t="shared" si="8"/>
        <v>Enter Raw Assessment</v>
      </c>
      <c r="L40" s="12" t="str">
        <f t="shared" si="15"/>
        <v>Enter Criteria Rating</v>
      </c>
      <c r="M40" s="24">
        <f t="shared" si="2"/>
        <v>0</v>
      </c>
      <c r="N40" s="11" t="str">
        <f t="shared" si="9"/>
        <v>Enter Raw Assessment</v>
      </c>
      <c r="O40" s="12" t="str">
        <f t="shared" si="16"/>
        <v>Enter Criteria Rating</v>
      </c>
      <c r="P40" s="24">
        <f t="shared" si="10"/>
        <v>0</v>
      </c>
      <c r="Q40" s="11" t="str">
        <f t="shared" si="11"/>
        <v>Enter Raw Assessment</v>
      </c>
      <c r="R40" s="12" t="str">
        <f t="shared" si="17"/>
        <v>Enter Criteria Rating</v>
      </c>
      <c r="S40" s="13">
        <f t="shared" si="12"/>
        <v>0</v>
      </c>
    </row>
    <row r="41" spans="1:19" ht="75" customHeight="1">
      <c r="A41" s="44"/>
      <c r="B41" s="80" t="s">
        <v>51</v>
      </c>
      <c r="C41" s="71" t="s">
        <v>36</v>
      </c>
      <c r="D41" s="29" t="s">
        <v>186</v>
      </c>
      <c r="E41" s="30" t="s">
        <v>30</v>
      </c>
      <c r="F41" s="26" t="s">
        <v>21</v>
      </c>
      <c r="G41" s="46" t="str">
        <f t="shared" si="5"/>
        <v>Enter Importance Factor</v>
      </c>
      <c r="H41" s="11" t="str">
        <f t="shared" si="6"/>
        <v>Enter Raw Assessment</v>
      </c>
      <c r="I41" s="12" t="str">
        <f t="shared" si="20"/>
        <v>Enter Criteria Rating</v>
      </c>
      <c r="J41" s="24">
        <f t="shared" si="7"/>
        <v>0</v>
      </c>
      <c r="K41" s="11" t="str">
        <f t="shared" si="8"/>
        <v>Enter Raw Assessment</v>
      </c>
      <c r="L41" s="12" t="str">
        <f t="shared" si="15"/>
        <v>Enter Criteria Rating</v>
      </c>
      <c r="M41" s="24">
        <f t="shared" si="2"/>
        <v>0</v>
      </c>
      <c r="N41" s="11" t="str">
        <f t="shared" si="9"/>
        <v>Enter Raw Assessment</v>
      </c>
      <c r="O41" s="12" t="str">
        <f t="shared" si="16"/>
        <v>Enter Criteria Rating</v>
      </c>
      <c r="P41" s="24">
        <f t="shared" si="10"/>
        <v>0</v>
      </c>
      <c r="Q41" s="11" t="str">
        <f t="shared" si="11"/>
        <v>Enter Raw Assessment</v>
      </c>
      <c r="R41" s="12" t="str">
        <f t="shared" si="17"/>
        <v>Enter Criteria Rating</v>
      </c>
      <c r="S41" s="13">
        <f t="shared" si="12"/>
        <v>0</v>
      </c>
    </row>
    <row r="42" spans="1:19" ht="75" customHeight="1">
      <c r="A42" s="44"/>
      <c r="B42" s="80" t="s">
        <v>51</v>
      </c>
      <c r="C42" s="71" t="s">
        <v>37</v>
      </c>
      <c r="D42" s="29" t="s">
        <v>187</v>
      </c>
      <c r="E42" s="30" t="s">
        <v>31</v>
      </c>
      <c r="F42" s="26" t="s">
        <v>21</v>
      </c>
      <c r="G42" s="46" t="str">
        <f t="shared" si="5"/>
        <v>Enter Importance Factor</v>
      </c>
      <c r="H42" s="11" t="str">
        <f t="shared" si="6"/>
        <v>Enter Raw Assessment</v>
      </c>
      <c r="I42" s="12" t="str">
        <f t="shared" si="20"/>
        <v>Enter Criteria Rating</v>
      </c>
      <c r="J42" s="24">
        <f t="shared" si="7"/>
        <v>0</v>
      </c>
      <c r="K42" s="11" t="str">
        <f t="shared" si="8"/>
        <v>Enter Raw Assessment</v>
      </c>
      <c r="L42" s="12" t="str">
        <f t="shared" si="15"/>
        <v>Enter Criteria Rating</v>
      </c>
      <c r="M42" s="24">
        <f t="shared" si="2"/>
        <v>0</v>
      </c>
      <c r="N42" s="11" t="str">
        <f t="shared" si="9"/>
        <v>Enter Raw Assessment</v>
      </c>
      <c r="O42" s="12" t="str">
        <f t="shared" si="16"/>
        <v>Enter Criteria Rating</v>
      </c>
      <c r="P42" s="24">
        <f t="shared" si="10"/>
        <v>0</v>
      </c>
      <c r="Q42" s="11" t="str">
        <f t="shared" si="11"/>
        <v>Enter Raw Assessment</v>
      </c>
      <c r="R42" s="12" t="str">
        <f t="shared" si="17"/>
        <v>Enter Criteria Rating</v>
      </c>
      <c r="S42" s="13">
        <f t="shared" si="12"/>
        <v>0</v>
      </c>
    </row>
    <row r="43" spans="1:19" ht="75" customHeight="1">
      <c r="A43" s="44"/>
      <c r="B43" s="80" t="s">
        <v>51</v>
      </c>
      <c r="C43" s="71" t="s">
        <v>38</v>
      </c>
      <c r="D43" s="29" t="s">
        <v>188</v>
      </c>
      <c r="E43" s="30" t="s">
        <v>137</v>
      </c>
      <c r="F43" s="26" t="s">
        <v>21</v>
      </c>
      <c r="G43" s="46" t="str">
        <f t="shared" si="5"/>
        <v>Enter Importance Factor</v>
      </c>
      <c r="H43" s="11" t="str">
        <f t="shared" si="6"/>
        <v>Enter Raw Assessment</v>
      </c>
      <c r="I43" s="12" t="str">
        <f t="shared" si="20"/>
        <v>Enter Criteria Rating</v>
      </c>
      <c r="J43" s="24">
        <f t="shared" si="7"/>
        <v>0</v>
      </c>
      <c r="K43" s="11" t="str">
        <f t="shared" si="8"/>
        <v>Enter Raw Assessment</v>
      </c>
      <c r="L43" s="12" t="str">
        <f t="shared" si="15"/>
        <v>Enter Criteria Rating</v>
      </c>
      <c r="M43" s="24">
        <f t="shared" si="2"/>
        <v>0</v>
      </c>
      <c r="N43" s="11" t="str">
        <f t="shared" si="9"/>
        <v>Enter Raw Assessment</v>
      </c>
      <c r="O43" s="12" t="str">
        <f t="shared" si="16"/>
        <v>Enter Criteria Rating</v>
      </c>
      <c r="P43" s="24">
        <f t="shared" si="10"/>
        <v>0</v>
      </c>
      <c r="Q43" s="11" t="str">
        <f t="shared" si="11"/>
        <v>Enter Raw Assessment</v>
      </c>
      <c r="R43" s="12" t="str">
        <f t="shared" si="17"/>
        <v>Enter Criteria Rating</v>
      </c>
      <c r="S43" s="13">
        <f t="shared" si="12"/>
        <v>0</v>
      </c>
    </row>
    <row r="44" spans="1:19" ht="75" customHeight="1">
      <c r="A44" s="44"/>
      <c r="B44" s="80" t="s">
        <v>51</v>
      </c>
      <c r="C44" s="71" t="s">
        <v>39</v>
      </c>
      <c r="D44" s="29" t="s">
        <v>189</v>
      </c>
      <c r="E44" s="30" t="s">
        <v>33</v>
      </c>
      <c r="F44" s="26" t="s">
        <v>21</v>
      </c>
      <c r="G44" s="46" t="str">
        <f t="shared" si="5"/>
        <v>Enter Importance Factor</v>
      </c>
      <c r="H44" s="11" t="str">
        <f t="shared" si="6"/>
        <v>Enter Raw Assessment</v>
      </c>
      <c r="I44" s="12" t="str">
        <f t="shared" si="20"/>
        <v>Enter Criteria Rating</v>
      </c>
      <c r="J44" s="24">
        <f t="shared" si="7"/>
        <v>0</v>
      </c>
      <c r="K44" s="11" t="str">
        <f t="shared" si="8"/>
        <v>Enter Raw Assessment</v>
      </c>
      <c r="L44" s="12" t="str">
        <f t="shared" si="15"/>
        <v>Enter Criteria Rating</v>
      </c>
      <c r="M44" s="24">
        <f t="shared" si="2"/>
        <v>0</v>
      </c>
      <c r="N44" s="11" t="str">
        <f t="shared" si="9"/>
        <v>Enter Raw Assessment</v>
      </c>
      <c r="O44" s="12" t="str">
        <f t="shared" si="16"/>
        <v>Enter Criteria Rating</v>
      </c>
      <c r="P44" s="24">
        <f t="shared" si="10"/>
        <v>0</v>
      </c>
      <c r="Q44" s="11" t="str">
        <f t="shared" si="11"/>
        <v>Enter Raw Assessment</v>
      </c>
      <c r="R44" s="12" t="str">
        <f t="shared" si="17"/>
        <v>Enter Criteria Rating</v>
      </c>
      <c r="S44" s="13">
        <f t="shared" si="12"/>
        <v>0</v>
      </c>
    </row>
    <row r="45" spans="1:19" ht="75" customHeight="1">
      <c r="A45" s="44"/>
      <c r="B45" s="80" t="s">
        <v>51</v>
      </c>
      <c r="C45" s="71" t="s">
        <v>40</v>
      </c>
      <c r="D45" s="29" t="s">
        <v>190</v>
      </c>
      <c r="E45" s="30" t="s">
        <v>34</v>
      </c>
      <c r="F45" s="26" t="s">
        <v>21</v>
      </c>
      <c r="G45" s="46" t="str">
        <f t="shared" si="5"/>
        <v>Enter Importance Factor</v>
      </c>
      <c r="H45" s="11" t="str">
        <f t="shared" si="6"/>
        <v>Enter Raw Assessment</v>
      </c>
      <c r="I45" s="12" t="str">
        <f t="shared" si="20"/>
        <v>Enter Criteria Rating</v>
      </c>
      <c r="J45" s="24">
        <f t="shared" si="7"/>
        <v>0</v>
      </c>
      <c r="K45" s="11" t="str">
        <f t="shared" si="8"/>
        <v>Enter Raw Assessment</v>
      </c>
      <c r="L45" s="12" t="str">
        <f t="shared" si="15"/>
        <v>Enter Criteria Rating</v>
      </c>
      <c r="M45" s="24">
        <f t="shared" si="2"/>
        <v>0</v>
      </c>
      <c r="N45" s="11" t="str">
        <f t="shared" si="9"/>
        <v>Enter Raw Assessment</v>
      </c>
      <c r="O45" s="12" t="str">
        <f t="shared" si="16"/>
        <v>Enter Criteria Rating</v>
      </c>
      <c r="P45" s="24">
        <f t="shared" si="10"/>
        <v>0</v>
      </c>
      <c r="Q45" s="11" t="str">
        <f t="shared" si="11"/>
        <v>Enter Raw Assessment</v>
      </c>
      <c r="R45" s="12" t="str">
        <f t="shared" si="17"/>
        <v>Enter Criteria Rating</v>
      </c>
      <c r="S45" s="13">
        <f t="shared" si="12"/>
        <v>0</v>
      </c>
    </row>
    <row r="46" spans="1:19" ht="75" customHeight="1">
      <c r="A46" s="44"/>
      <c r="B46" s="80" t="s">
        <v>51</v>
      </c>
      <c r="C46" s="71" t="s">
        <v>41</v>
      </c>
      <c r="D46" s="29" t="s">
        <v>191</v>
      </c>
      <c r="E46" s="30" t="s">
        <v>138</v>
      </c>
      <c r="F46" s="26" t="s">
        <v>21</v>
      </c>
      <c r="G46" s="46" t="str">
        <f t="shared" si="5"/>
        <v>Enter Importance Factor</v>
      </c>
      <c r="H46" s="11" t="str">
        <f t="shared" si="6"/>
        <v>Enter Raw Assessment</v>
      </c>
      <c r="I46" s="12" t="str">
        <f t="shared" si="20"/>
        <v>Enter Criteria Rating</v>
      </c>
      <c r="J46" s="24">
        <f t="shared" si="7"/>
        <v>0</v>
      </c>
      <c r="K46" s="11" t="str">
        <f t="shared" si="8"/>
        <v>Enter Raw Assessment</v>
      </c>
      <c r="L46" s="12" t="str">
        <f t="shared" si="15"/>
        <v>Enter Criteria Rating</v>
      </c>
      <c r="M46" s="24">
        <f t="shared" si="2"/>
        <v>0</v>
      </c>
      <c r="N46" s="11" t="str">
        <f t="shared" si="9"/>
        <v>Enter Raw Assessment</v>
      </c>
      <c r="O46" s="12" t="str">
        <f t="shared" si="16"/>
        <v>Enter Criteria Rating</v>
      </c>
      <c r="P46" s="24">
        <f t="shared" si="10"/>
        <v>0</v>
      </c>
      <c r="Q46" s="11" t="str">
        <f t="shared" si="11"/>
        <v>Enter Raw Assessment</v>
      </c>
      <c r="R46" s="12" t="str">
        <f t="shared" si="17"/>
        <v>Enter Criteria Rating</v>
      </c>
      <c r="S46" s="13">
        <f t="shared" si="12"/>
        <v>0</v>
      </c>
    </row>
    <row r="47" spans="1:19" ht="75" customHeight="1">
      <c r="A47" s="44"/>
      <c r="B47" s="80" t="s">
        <v>51</v>
      </c>
      <c r="C47" s="71" t="s">
        <v>57</v>
      </c>
      <c r="D47" s="29" t="s">
        <v>192</v>
      </c>
      <c r="E47" s="30" t="s">
        <v>58</v>
      </c>
      <c r="F47" s="26" t="s">
        <v>21</v>
      </c>
      <c r="G47" s="46" t="str">
        <f t="shared" si="5"/>
        <v>Enter Importance Factor</v>
      </c>
      <c r="H47" s="11" t="str">
        <f t="shared" si="6"/>
        <v>Enter Raw Assessment</v>
      </c>
      <c r="I47" s="12" t="str">
        <f t="shared" si="20"/>
        <v>Enter Criteria Rating</v>
      </c>
      <c r="J47" s="24">
        <f t="shared" si="7"/>
        <v>0</v>
      </c>
      <c r="K47" s="11" t="str">
        <f t="shared" si="8"/>
        <v>Enter Raw Assessment</v>
      </c>
      <c r="L47" s="12" t="str">
        <f t="shared" si="15"/>
        <v>Enter Criteria Rating</v>
      </c>
      <c r="M47" s="24">
        <f t="shared" si="2"/>
        <v>0</v>
      </c>
      <c r="N47" s="11" t="str">
        <f t="shared" si="9"/>
        <v>Enter Raw Assessment</v>
      </c>
      <c r="O47" s="12" t="str">
        <f t="shared" si="16"/>
        <v>Enter Criteria Rating</v>
      </c>
      <c r="P47" s="24">
        <f t="shared" si="10"/>
        <v>0</v>
      </c>
      <c r="Q47" s="11" t="str">
        <f t="shared" si="11"/>
        <v>Enter Raw Assessment</v>
      </c>
      <c r="R47" s="12" t="str">
        <f t="shared" si="17"/>
        <v>Enter Criteria Rating</v>
      </c>
      <c r="S47" s="13">
        <f t="shared" si="12"/>
        <v>0</v>
      </c>
    </row>
    <row r="48" spans="1:19" ht="75" customHeight="1">
      <c r="A48" s="44"/>
      <c r="B48" s="80" t="s">
        <v>51</v>
      </c>
      <c r="C48" s="71" t="s">
        <v>59</v>
      </c>
      <c r="D48" s="29" t="s">
        <v>193</v>
      </c>
      <c r="E48" s="30" t="s">
        <v>60</v>
      </c>
      <c r="F48" s="26" t="s">
        <v>21</v>
      </c>
      <c r="G48" s="46" t="str">
        <f t="shared" si="5"/>
        <v>Enter Importance Factor</v>
      </c>
      <c r="H48" s="11" t="str">
        <f t="shared" si="6"/>
        <v>Enter Raw Assessment</v>
      </c>
      <c r="I48" s="12" t="str">
        <f t="shared" si="20"/>
        <v>Enter Criteria Rating</v>
      </c>
      <c r="J48" s="24">
        <f t="shared" si="7"/>
        <v>0</v>
      </c>
      <c r="K48" s="11" t="str">
        <f t="shared" si="8"/>
        <v>Enter Raw Assessment</v>
      </c>
      <c r="L48" s="12" t="str">
        <f t="shared" si="15"/>
        <v>Enter Criteria Rating</v>
      </c>
      <c r="M48" s="24">
        <f t="shared" si="2"/>
        <v>0</v>
      </c>
      <c r="N48" s="11" t="str">
        <f t="shared" si="9"/>
        <v>Enter Raw Assessment</v>
      </c>
      <c r="O48" s="12" t="str">
        <f t="shared" si="16"/>
        <v>Enter Criteria Rating</v>
      </c>
      <c r="P48" s="24">
        <f t="shared" si="10"/>
        <v>0</v>
      </c>
      <c r="Q48" s="11" t="str">
        <f t="shared" si="11"/>
        <v>Enter Raw Assessment</v>
      </c>
      <c r="R48" s="12" t="str">
        <f t="shared" si="17"/>
        <v>Enter Criteria Rating</v>
      </c>
      <c r="S48" s="13">
        <f t="shared" si="12"/>
        <v>0</v>
      </c>
    </row>
    <row r="49" spans="1:19" ht="75" customHeight="1">
      <c r="A49" s="44"/>
      <c r="B49" s="82" t="s">
        <v>150</v>
      </c>
      <c r="C49" s="71" t="s">
        <v>44</v>
      </c>
      <c r="D49" s="29" t="s">
        <v>194</v>
      </c>
      <c r="E49" s="30" t="s">
        <v>47</v>
      </c>
      <c r="F49" s="26" t="s">
        <v>21</v>
      </c>
      <c r="G49" s="46" t="str">
        <f t="shared" si="5"/>
        <v>Enter Importance Factor</v>
      </c>
      <c r="H49" s="11" t="str">
        <f t="shared" si="6"/>
        <v>Enter Raw Assessment</v>
      </c>
      <c r="I49" s="12" t="str">
        <f t="shared" si="20"/>
        <v>Enter Criteria Rating</v>
      </c>
      <c r="J49" s="24">
        <f t="shared" si="7"/>
        <v>0</v>
      </c>
      <c r="K49" s="11" t="str">
        <f t="shared" si="8"/>
        <v>Enter Raw Assessment</v>
      </c>
      <c r="L49" s="12" t="str">
        <f t="shared" si="15"/>
        <v>Enter Criteria Rating</v>
      </c>
      <c r="M49" s="24">
        <f t="shared" si="2"/>
        <v>0</v>
      </c>
      <c r="N49" s="11" t="str">
        <f t="shared" si="9"/>
        <v>Enter Raw Assessment</v>
      </c>
      <c r="O49" s="12" t="str">
        <f t="shared" si="16"/>
        <v>Enter Criteria Rating</v>
      </c>
      <c r="P49" s="24">
        <f t="shared" si="10"/>
        <v>0</v>
      </c>
      <c r="Q49" s="11" t="str">
        <f t="shared" si="11"/>
        <v>Enter Raw Assessment</v>
      </c>
      <c r="R49" s="12" t="str">
        <f t="shared" si="17"/>
        <v>Enter Criteria Rating</v>
      </c>
      <c r="S49" s="13">
        <f t="shared" si="12"/>
        <v>0</v>
      </c>
    </row>
    <row r="50" spans="1:19" ht="75" customHeight="1">
      <c r="A50" s="44"/>
      <c r="B50" s="82" t="s">
        <v>150</v>
      </c>
      <c r="C50" s="71" t="s">
        <v>45</v>
      </c>
      <c r="D50" s="29" t="s">
        <v>195</v>
      </c>
      <c r="E50" s="30" t="s">
        <v>48</v>
      </c>
      <c r="F50" s="26" t="s">
        <v>21</v>
      </c>
      <c r="G50" s="46" t="str">
        <f t="shared" si="5"/>
        <v>Enter Importance Factor</v>
      </c>
      <c r="H50" s="11" t="str">
        <f t="shared" si="6"/>
        <v>Enter Raw Assessment</v>
      </c>
      <c r="I50" s="12" t="str">
        <f t="shared" si="20"/>
        <v>Enter Criteria Rating</v>
      </c>
      <c r="J50" s="24">
        <f t="shared" si="7"/>
        <v>0</v>
      </c>
      <c r="K50" s="11" t="str">
        <f t="shared" si="8"/>
        <v>Enter Raw Assessment</v>
      </c>
      <c r="L50" s="12" t="str">
        <f t="shared" si="15"/>
        <v>Enter Criteria Rating</v>
      </c>
      <c r="M50" s="24">
        <f t="shared" si="2"/>
        <v>0</v>
      </c>
      <c r="N50" s="11" t="str">
        <f t="shared" si="9"/>
        <v>Enter Raw Assessment</v>
      </c>
      <c r="O50" s="12" t="str">
        <f t="shared" si="16"/>
        <v>Enter Criteria Rating</v>
      </c>
      <c r="P50" s="24">
        <f t="shared" si="10"/>
        <v>0</v>
      </c>
      <c r="Q50" s="11" t="str">
        <f t="shared" si="11"/>
        <v>Enter Raw Assessment</v>
      </c>
      <c r="R50" s="12" t="str">
        <f t="shared" si="17"/>
        <v>Enter Criteria Rating</v>
      </c>
      <c r="S50" s="13">
        <f t="shared" si="12"/>
        <v>0</v>
      </c>
    </row>
    <row r="51" spans="1:19" ht="75" customHeight="1">
      <c r="A51" s="44"/>
      <c r="B51" s="82" t="s">
        <v>150</v>
      </c>
      <c r="C51" s="71" t="s">
        <v>46</v>
      </c>
      <c r="D51" s="29" t="s">
        <v>196</v>
      </c>
      <c r="E51" s="30" t="s">
        <v>99</v>
      </c>
      <c r="F51" s="26" t="s">
        <v>21</v>
      </c>
      <c r="G51" s="46" t="str">
        <f t="shared" si="5"/>
        <v>Enter Importance Factor</v>
      </c>
      <c r="H51" s="11" t="str">
        <f t="shared" si="6"/>
        <v>Enter Raw Assessment</v>
      </c>
      <c r="I51" s="12" t="str">
        <f t="shared" si="20"/>
        <v>Enter Criteria Rating</v>
      </c>
      <c r="J51" s="24">
        <f t="shared" si="7"/>
        <v>0</v>
      </c>
      <c r="K51" s="11" t="str">
        <f t="shared" si="8"/>
        <v>Enter Raw Assessment</v>
      </c>
      <c r="L51" s="12" t="str">
        <f t="shared" si="15"/>
        <v>Enter Criteria Rating</v>
      </c>
      <c r="M51" s="24">
        <f t="shared" si="2"/>
        <v>0</v>
      </c>
      <c r="N51" s="11" t="str">
        <f t="shared" si="9"/>
        <v>Enter Raw Assessment</v>
      </c>
      <c r="O51" s="12" t="str">
        <f t="shared" si="16"/>
        <v>Enter Criteria Rating</v>
      </c>
      <c r="P51" s="24">
        <f t="shared" si="10"/>
        <v>0</v>
      </c>
      <c r="Q51" s="11" t="str">
        <f t="shared" si="11"/>
        <v>Enter Raw Assessment</v>
      </c>
      <c r="R51" s="12" t="str">
        <f t="shared" si="17"/>
        <v>Enter Criteria Rating</v>
      </c>
      <c r="S51" s="13">
        <f t="shared" si="12"/>
        <v>0</v>
      </c>
    </row>
    <row r="52" spans="1:19" ht="75" customHeight="1" thickBot="1">
      <c r="A52" s="44"/>
      <c r="B52" s="83" t="s">
        <v>53</v>
      </c>
      <c r="C52" s="72" t="s">
        <v>49</v>
      </c>
      <c r="D52" s="31" t="s">
        <v>197</v>
      </c>
      <c r="E52" s="32" t="s">
        <v>50</v>
      </c>
      <c r="F52" s="60" t="s">
        <v>21</v>
      </c>
      <c r="G52" s="61">
        <v>4</v>
      </c>
      <c r="H52" s="11" t="str">
        <f t="shared" si="6"/>
        <v>Enter Raw Assessment</v>
      </c>
      <c r="I52" s="62" t="str">
        <f t="shared" si="20"/>
        <v>Enter Criteria Rating</v>
      </c>
      <c r="J52" s="63">
        <f t="shared" si="7"/>
        <v>0</v>
      </c>
      <c r="K52" s="11" t="str">
        <f t="shared" si="8"/>
        <v>Enter Raw Assessment</v>
      </c>
      <c r="L52" s="62" t="str">
        <f t="shared" si="15"/>
        <v>Enter Criteria Rating</v>
      </c>
      <c r="M52" s="63">
        <f t="shared" si="2"/>
        <v>0</v>
      </c>
      <c r="N52" s="11" t="str">
        <f t="shared" si="9"/>
        <v>Enter Raw Assessment</v>
      </c>
      <c r="O52" s="62" t="str">
        <f t="shared" si="16"/>
        <v>Enter Criteria Rating</v>
      </c>
      <c r="P52" s="63">
        <f t="shared" si="10"/>
        <v>0</v>
      </c>
      <c r="Q52" s="11" t="str">
        <f t="shared" si="11"/>
        <v>Enter Raw Assessment</v>
      </c>
      <c r="R52" s="62" t="str">
        <f t="shared" si="17"/>
        <v>Enter Criteria Rating</v>
      </c>
      <c r="S52" s="64">
        <f t="shared" si="12"/>
        <v>0</v>
      </c>
    </row>
    <row r="53" spans="1:19" s="49" customFormat="1" ht="34.5" customHeight="1" thickTop="1">
      <c r="A53" s="50"/>
      <c r="B53" s="74"/>
      <c r="C53" s="65"/>
      <c r="D53" s="65"/>
      <c r="E53" s="66"/>
      <c r="F53" s="66"/>
      <c r="G53" s="67"/>
      <c r="H53" s="179" t="s">
        <v>19</v>
      </c>
      <c r="I53" s="180"/>
      <c r="J53" s="68">
        <f>SUM(J6:J52)</f>
        <v>0</v>
      </c>
      <c r="K53" s="179" t="s">
        <v>19</v>
      </c>
      <c r="L53" s="180"/>
      <c r="M53" s="68">
        <f>SUM(M6:M52)</f>
        <v>0</v>
      </c>
      <c r="N53" s="179" t="s">
        <v>19</v>
      </c>
      <c r="O53" s="180"/>
      <c r="P53" s="68">
        <f>SUM(P6:P52)</f>
        <v>0</v>
      </c>
      <c r="Q53" s="179" t="s">
        <v>19</v>
      </c>
      <c r="R53" s="180"/>
      <c r="S53" s="69">
        <f>SUM(S6:S52)</f>
        <v>0</v>
      </c>
    </row>
    <row r="54" spans="1:19" s="47" customFormat="1" ht="15.75" customHeight="1">
      <c r="A54" s="48"/>
      <c r="B54" s="75"/>
      <c r="C54" s="55"/>
      <c r="D54" s="55"/>
      <c r="E54" s="56"/>
      <c r="F54" s="56"/>
      <c r="G54" s="57"/>
      <c r="H54" s="178" t="s">
        <v>145</v>
      </c>
      <c r="I54" s="178"/>
      <c r="J54" s="51">
        <f>SUMIF($F6:$F52,"High Priority",J6:J52)</f>
        <v>0</v>
      </c>
      <c r="K54" s="178" t="s">
        <v>145</v>
      </c>
      <c r="L54" s="178"/>
      <c r="M54" s="51">
        <f>SUMIF($F6:$F52,"High Priority",M6:M52)</f>
        <v>0</v>
      </c>
      <c r="N54" s="178" t="s">
        <v>145</v>
      </c>
      <c r="O54" s="178"/>
      <c r="P54" s="51">
        <f>SUMIF($F6:$F52,"High Priority",P6:P52)</f>
        <v>0</v>
      </c>
      <c r="Q54" s="178" t="s">
        <v>145</v>
      </c>
      <c r="R54" s="178"/>
      <c r="S54" s="53">
        <f>SUMIF($F6:$F52,"High Priority",S6:S52)</f>
        <v>0</v>
      </c>
    </row>
    <row r="55" spans="1:19" ht="17.25" customHeight="1" thickBot="1">
      <c r="B55" s="76"/>
      <c r="C55" s="58"/>
      <c r="D55" s="58"/>
      <c r="E55" s="7"/>
      <c r="F55" s="7"/>
      <c r="G55" s="59"/>
      <c r="H55" s="177" t="s">
        <v>146</v>
      </c>
      <c r="I55" s="177"/>
      <c r="J55" s="52">
        <f>SUMIF($F6:$F52,"Desirable",J6:J52)</f>
        <v>0</v>
      </c>
      <c r="K55" s="177" t="s">
        <v>146</v>
      </c>
      <c r="L55" s="177"/>
      <c r="M55" s="52">
        <f>SUMIF($F6:$F52,"Desirable",M6:M52)</f>
        <v>0</v>
      </c>
      <c r="N55" s="177" t="s">
        <v>146</v>
      </c>
      <c r="O55" s="177"/>
      <c r="P55" s="52">
        <f>SUMIF($F6:$F52,"Desirable",P6:P52)</f>
        <v>0</v>
      </c>
      <c r="Q55" s="177" t="s">
        <v>146</v>
      </c>
      <c r="R55" s="177"/>
      <c r="S55" s="54">
        <f>SUMIF($F6:$F52,"Desirable",S6:S52)</f>
        <v>0</v>
      </c>
    </row>
    <row r="56" spans="1:19" ht="15" thickTop="1"/>
  </sheetData>
  <dataConsolidate/>
  <mergeCells count="23">
    <mergeCell ref="H53:I53"/>
    <mergeCell ref="K53:L53"/>
    <mergeCell ref="N53:O53"/>
    <mergeCell ref="Q53:R53"/>
    <mergeCell ref="N54:O54"/>
    <mergeCell ref="N55:O55"/>
    <mergeCell ref="Q54:R54"/>
    <mergeCell ref="Q55:R55"/>
    <mergeCell ref="H54:I54"/>
    <mergeCell ref="H55:I55"/>
    <mergeCell ref="K54:L54"/>
    <mergeCell ref="K55:L55"/>
    <mergeCell ref="H2:S2"/>
    <mergeCell ref="H3:J3"/>
    <mergeCell ref="K3:M3"/>
    <mergeCell ref="N3:P3"/>
    <mergeCell ref="Q3:S3"/>
    <mergeCell ref="F2:F4"/>
    <mergeCell ref="G2:G4"/>
    <mergeCell ref="C2:C5"/>
    <mergeCell ref="E2:E5"/>
    <mergeCell ref="B2:B5"/>
    <mergeCell ref="D2:D5"/>
  </mergeCells>
  <conditionalFormatting sqref="J6">
    <cfRule type="cellIs" dxfId="98" priority="147" operator="equal">
      <formula>0</formula>
    </cfRule>
  </conditionalFormatting>
  <conditionalFormatting sqref="J7:J52">
    <cfRule type="cellIs" dxfId="97" priority="148" operator="equal">
      <formula>0</formula>
    </cfRule>
  </conditionalFormatting>
  <conditionalFormatting sqref="F6:F52">
    <cfRule type="cellIs" dxfId="96" priority="141" operator="equal">
      <formula>"Desirable"</formula>
    </cfRule>
    <cfRule type="cellIs" dxfId="95" priority="142" operator="equal">
      <formula>"High Priority"</formula>
    </cfRule>
    <cfRule type="cellIs" dxfId="94" priority="143" operator="equal">
      <formula>"Essential"</formula>
    </cfRule>
  </conditionalFormatting>
  <conditionalFormatting sqref="H6:H52">
    <cfRule type="cellIs" dxfId="93" priority="139" operator="equal">
      <formula>"No"</formula>
    </cfRule>
    <cfRule type="cellIs" dxfId="92" priority="140" operator="equal">
      <formula>"Yes"</formula>
    </cfRule>
  </conditionalFormatting>
  <conditionalFormatting sqref="G18:G22 G6:G16 G24:G52">
    <cfRule type="cellIs" dxfId="91" priority="136" operator="equal">
      <formula>NOT("N/A")</formula>
    </cfRule>
    <cfRule type="cellIs" dxfId="90" priority="137" operator="equal">
      <formula>20</formula>
    </cfRule>
    <cfRule type="cellIs" dxfId="89" priority="138" operator="equal">
      <formula>"N/A"</formula>
    </cfRule>
  </conditionalFormatting>
  <conditionalFormatting sqref="I6:I52">
    <cfRule type="cellIs" dxfId="88" priority="135" operator="equal">
      <formula>"N/A"</formula>
    </cfRule>
  </conditionalFormatting>
  <conditionalFormatting sqref="G23">
    <cfRule type="cellIs" dxfId="87" priority="125" operator="equal">
      <formula>NOT("N/A")</formula>
    </cfRule>
    <cfRule type="cellIs" dxfId="86" priority="126" operator="equal">
      <formula>20</formula>
    </cfRule>
    <cfRule type="cellIs" dxfId="85" priority="127" operator="equal">
      <formula>"N/A"</formula>
    </cfRule>
  </conditionalFormatting>
  <conditionalFormatting sqref="G17">
    <cfRule type="cellIs" dxfId="84" priority="115" operator="equal">
      <formula>NOT("N/A")</formula>
    </cfRule>
    <cfRule type="cellIs" dxfId="83" priority="116" operator="equal">
      <formula>20</formula>
    </cfRule>
    <cfRule type="cellIs" dxfId="82" priority="117" operator="equal">
      <formula>"N/A"</formula>
    </cfRule>
  </conditionalFormatting>
  <conditionalFormatting sqref="J6:J52">
    <cfRule type="cellIs" dxfId="81" priority="26" operator="equal">
      <formula>"N/A"</formula>
    </cfRule>
  </conditionalFormatting>
  <conditionalFormatting sqref="M6">
    <cfRule type="cellIs" dxfId="80" priority="23" operator="equal">
      <formula>0</formula>
    </cfRule>
  </conditionalFormatting>
  <conditionalFormatting sqref="M7:M52">
    <cfRule type="cellIs" dxfId="79" priority="24" operator="equal">
      <formula>0</formula>
    </cfRule>
  </conditionalFormatting>
  <conditionalFormatting sqref="L6:L52">
    <cfRule type="cellIs" dxfId="78" priority="22" operator="equal">
      <formula>"N/A"</formula>
    </cfRule>
  </conditionalFormatting>
  <conditionalFormatting sqref="M6:M52">
    <cfRule type="cellIs" dxfId="77" priority="21" operator="equal">
      <formula>"N/A"</formula>
    </cfRule>
  </conditionalFormatting>
  <conditionalFormatting sqref="P6">
    <cfRule type="cellIs" dxfId="76" priority="19" operator="equal">
      <formula>0</formula>
    </cfRule>
  </conditionalFormatting>
  <conditionalFormatting sqref="P7:P52">
    <cfRule type="cellIs" dxfId="75" priority="20" operator="equal">
      <formula>0</formula>
    </cfRule>
  </conditionalFormatting>
  <conditionalFormatting sqref="O6:O52">
    <cfRule type="cellIs" dxfId="74" priority="18" operator="equal">
      <formula>"N/A"</formula>
    </cfRule>
  </conditionalFormatting>
  <conditionalFormatting sqref="P6:P52">
    <cfRule type="cellIs" dxfId="73" priority="17" operator="equal">
      <formula>"N/A"</formula>
    </cfRule>
  </conditionalFormatting>
  <conditionalFormatting sqref="S6">
    <cfRule type="cellIs" dxfId="72" priority="15" operator="equal">
      <formula>0</formula>
    </cfRule>
  </conditionalFormatting>
  <conditionalFormatting sqref="S7:S52">
    <cfRule type="cellIs" dxfId="71" priority="16" operator="equal">
      <formula>0</formula>
    </cfRule>
  </conditionalFormatting>
  <conditionalFormatting sqref="R6:R52">
    <cfRule type="cellIs" dxfId="70" priority="14" operator="equal">
      <formula>"N/A"</formula>
    </cfRule>
  </conditionalFormatting>
  <conditionalFormatting sqref="S6:S52">
    <cfRule type="cellIs" dxfId="69" priority="13" operator="equal">
      <formula>"N/A"</formula>
    </cfRule>
  </conditionalFormatting>
  <conditionalFormatting sqref="K6:K52">
    <cfRule type="cellIs" dxfId="68" priority="5" operator="equal">
      <formula>"No"</formula>
    </cfRule>
    <cfRule type="cellIs" dxfId="67" priority="6" operator="equal">
      <formula>"Yes"</formula>
    </cfRule>
  </conditionalFormatting>
  <conditionalFormatting sqref="N6:N52">
    <cfRule type="cellIs" dxfId="66" priority="3" operator="equal">
      <formula>"No"</formula>
    </cfRule>
    <cfRule type="cellIs" dxfId="65" priority="4" operator="equal">
      <formula>"Yes"</formula>
    </cfRule>
  </conditionalFormatting>
  <conditionalFormatting sqref="Q6:Q52">
    <cfRule type="cellIs" dxfId="64" priority="1" operator="equal">
      <formula>"No"</formula>
    </cfRule>
    <cfRule type="cellIs" dxfId="63" priority="2" operator="equal">
      <formula>"Yes"</formula>
    </cfRule>
  </conditionalFormatting>
  <dataValidations count="1">
    <dataValidation type="list" allowBlank="1" showErrorMessage="1" sqref="F6:F52" xr:uid="{00000000-0002-0000-0100-000000000000}">
      <formula1>"Essential,High Priority,Desirable"</formula1>
    </dataValidation>
  </dataValidations>
  <printOptions horizontalCentered="1"/>
  <pageMargins left="0.45" right="0.45" top="0.75" bottom="0.5" header="0.3" footer="0.3"/>
  <pageSetup scale="57" fitToWidth="2" fitToHeight="5" orientation="portrait" r:id="rId1"/>
  <headerFooter>
    <oddHeader>&amp;C&amp;"AR ESSENCE,Bold"&amp;25&amp;K0000FFSecurity Automation &amp; Orchestration (SA&amp;O) Product Evaluation Tool (S-PET)</oddHeader>
    <oddFooter>&amp;C&amp;P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66"/>
  </sheetPr>
  <dimension ref="A1:S25"/>
  <sheetViews>
    <sheetView showGridLines="0" showZeros="0" zoomScale="90" zoomScaleNormal="90" workbookViewId="0">
      <pane xSplit="4" ySplit="5" topLeftCell="E6" activePane="bottomRight" state="frozenSplit"/>
      <selection pane="topRight" activeCell="K1" sqref="K1"/>
      <selection pane="bottomLeft" activeCell="A12" sqref="A12"/>
      <selection pane="bottomRight"/>
    </sheetView>
  </sheetViews>
  <sheetFormatPr baseColWidth="10" defaultColWidth="9.1640625" defaultRowHeight="14"/>
  <cols>
    <col min="1" max="1" width="3" style="40" customWidth="1"/>
    <col min="2" max="2" width="48.5" style="3" customWidth="1"/>
    <col min="3" max="3" width="21" style="3" customWidth="1"/>
    <col min="4" max="4" width="3.33203125" style="3" hidden="1" customWidth="1"/>
    <col min="5" max="5" width="69.1640625" style="3" customWidth="1"/>
    <col min="6" max="6" width="3.83203125" style="3" hidden="1" customWidth="1"/>
    <col min="7" max="7" width="15.6640625" style="3" bestFit="1" customWidth="1"/>
    <col min="8" max="8" width="69.1640625" style="3" customWidth="1"/>
    <col min="9" max="9" width="3.5" style="3" hidden="1" customWidth="1"/>
    <col min="10" max="10" width="15.6640625" style="3" bestFit="1" customWidth="1"/>
    <col min="11" max="11" width="69.1640625" style="3" customWidth="1"/>
    <col min="12" max="12" width="3.83203125" style="3" hidden="1" customWidth="1"/>
    <col min="13" max="13" width="15.6640625" style="3" bestFit="1" customWidth="1"/>
    <col min="14" max="14" width="69.1640625" style="3" customWidth="1"/>
    <col min="15" max="15" width="3.83203125" style="3" hidden="1" customWidth="1"/>
    <col min="16" max="16" width="15.6640625" style="3" bestFit="1" customWidth="1"/>
    <col min="17" max="16384" width="9.1640625" style="3"/>
  </cols>
  <sheetData>
    <row r="1" spans="1:16" ht="15" thickBot="1"/>
    <row r="2" spans="1:16" ht="22" thickTop="1" thickBot="1">
      <c r="B2" s="184" t="s">
        <v>208</v>
      </c>
      <c r="C2" s="153" t="s">
        <v>17</v>
      </c>
      <c r="D2" s="156" t="s">
        <v>209</v>
      </c>
      <c r="E2" s="171" t="s">
        <v>222</v>
      </c>
      <c r="F2" s="172"/>
      <c r="G2" s="172"/>
      <c r="H2" s="172"/>
      <c r="I2" s="172"/>
      <c r="J2" s="172"/>
      <c r="K2" s="172"/>
      <c r="L2" s="172"/>
      <c r="M2" s="172"/>
      <c r="N2" s="172"/>
      <c r="O2" s="172"/>
      <c r="P2" s="173"/>
    </row>
    <row r="3" spans="1:16" s="6" customFormat="1" ht="20" thickTop="1" thickBot="1">
      <c r="A3" s="41"/>
      <c r="B3" s="185"/>
      <c r="C3" s="154"/>
      <c r="D3" s="157"/>
      <c r="E3" s="174" t="s">
        <v>117</v>
      </c>
      <c r="F3" s="175"/>
      <c r="G3" s="175"/>
      <c r="H3" s="174" t="s">
        <v>118</v>
      </c>
      <c r="I3" s="175"/>
      <c r="J3" s="175"/>
      <c r="K3" s="174" t="s">
        <v>119</v>
      </c>
      <c r="L3" s="175"/>
      <c r="M3" s="175"/>
      <c r="N3" s="174" t="s">
        <v>120</v>
      </c>
      <c r="O3" s="175"/>
      <c r="P3" s="176"/>
    </row>
    <row r="4" spans="1:16" s="92" customFormat="1" ht="19" thickBot="1">
      <c r="A4" s="91"/>
      <c r="B4" s="186"/>
      <c r="C4" s="155"/>
      <c r="D4" s="158"/>
      <c r="E4" s="19" t="s">
        <v>16</v>
      </c>
      <c r="F4" s="20" t="s">
        <v>210</v>
      </c>
      <c r="G4" s="22" t="s">
        <v>18</v>
      </c>
      <c r="H4" s="19" t="s">
        <v>16</v>
      </c>
      <c r="I4" s="20" t="s">
        <v>210</v>
      </c>
      <c r="J4" s="22" t="s">
        <v>18</v>
      </c>
      <c r="K4" s="19" t="s">
        <v>16</v>
      </c>
      <c r="L4" s="20" t="s">
        <v>210</v>
      </c>
      <c r="M4" s="22" t="s">
        <v>18</v>
      </c>
      <c r="N4" s="19" t="s">
        <v>16</v>
      </c>
      <c r="O4" s="20" t="s">
        <v>210</v>
      </c>
      <c r="P4" s="21" t="s">
        <v>18</v>
      </c>
    </row>
    <row r="5" spans="1:16" s="33" customFormat="1" ht="120.75" customHeight="1" thickBot="1">
      <c r="A5" s="43"/>
      <c r="B5" s="93" t="s">
        <v>229</v>
      </c>
      <c r="C5" s="88" t="s">
        <v>217</v>
      </c>
      <c r="D5" s="35"/>
      <c r="E5" s="36" t="s">
        <v>220</v>
      </c>
      <c r="F5" s="37"/>
      <c r="G5" s="38" t="s">
        <v>147</v>
      </c>
      <c r="H5" s="36" t="s">
        <v>220</v>
      </c>
      <c r="I5" s="37"/>
      <c r="J5" s="38" t="s">
        <v>147</v>
      </c>
      <c r="K5" s="36" t="s">
        <v>220</v>
      </c>
      <c r="L5" s="37"/>
      <c r="M5" s="38" t="s">
        <v>147</v>
      </c>
      <c r="N5" s="36" t="s">
        <v>220</v>
      </c>
      <c r="O5" s="37"/>
      <c r="P5" s="39" t="s">
        <v>147</v>
      </c>
    </row>
    <row r="6" spans="1:16" ht="25.5" customHeight="1">
      <c r="A6" s="44"/>
      <c r="B6" s="94" t="s">
        <v>105</v>
      </c>
      <c r="C6" s="89"/>
      <c r="D6" s="86">
        <f>IF(C6="Immediate Need",10,IF(C6="Later Need",5,))</f>
        <v>0</v>
      </c>
      <c r="E6" s="8"/>
      <c r="F6" s="9">
        <f>IF(E6="Orch product has adapter to integrate with",4,IF(E6="Orch product has method to integrate with but lacks adapter/predefined interface",3,IF(E6="Orch community offers open source adapter to integrate with",2,IF(E6="Orch product requires vendor modifications to be able to integrate with",1,))))</f>
        <v>0</v>
      </c>
      <c r="G6" s="23">
        <f>IFERROR($D6*F6, 0)</f>
        <v>0</v>
      </c>
      <c r="H6" s="8"/>
      <c r="I6" s="9">
        <f>IF(H6="Orch product has adapter to integrate with",4,IF(H6="Orch product has method to integrate with but lacks adapter/predefined interface",3,IF(H6="Orch community offers open source adapter to integrate with",2,IF(H6="Orch product requires vendor modifications to be able to integrate with",1,))))</f>
        <v>0</v>
      </c>
      <c r="J6" s="23">
        <f>IFERROR($D6*I6, 0)</f>
        <v>0</v>
      </c>
      <c r="K6" s="8"/>
      <c r="L6" s="9">
        <f>IF(K6="Orch product has adapter to integrate with",4,IF(K6="Orch product has method to integrate with but lacks adapter/predefined interface",3,IF(K6="Orch community offers open source adapter to integrate with",2,IF(K6="Orch product requires vendor modifications to be able to integrate with",1,))))</f>
        <v>0</v>
      </c>
      <c r="M6" s="23">
        <f>IFERROR($D6*L6, 0)</f>
        <v>0</v>
      </c>
      <c r="N6" s="8"/>
      <c r="O6" s="9">
        <f>IF(N6="Orch product has adapter to integrate with",4,IF(N6="Orch product has method to integrate with but lacks adapter/predefined interface",3,IF(N6="Orch community offers open source adapter to integrate with",2,IF(N6="Orch product requires vendor modifications to be able to integrate with",1,))))</f>
        <v>0</v>
      </c>
      <c r="P6" s="10">
        <f>IFERROR($D6*O6, 0)</f>
        <v>0</v>
      </c>
    </row>
    <row r="7" spans="1:16" ht="25.5" customHeight="1">
      <c r="A7" s="44"/>
      <c r="B7" s="95" t="s">
        <v>106</v>
      </c>
      <c r="C7" s="90"/>
      <c r="D7" s="87">
        <f>IF(C7="Immediate Need",10,IF(C7="Later Need",5,))</f>
        <v>0</v>
      </c>
      <c r="E7" s="11"/>
      <c r="F7" s="12">
        <f t="shared" ref="F7:F9" si="0">IF(E7="Orch product has adapter to integrate with",4,IF(E7="Orch product has method to integrate with but lacks adapter/predefined interface",3,IF(E7="Orch community offers open source adapter to integrate with",2,IF(E7="Orch product requires vendor modifications to be able to integrate with",1,))))</f>
        <v>0</v>
      </c>
      <c r="G7" s="24">
        <f>IFERROR($D7*F7, 0)</f>
        <v>0</v>
      </c>
      <c r="H7" s="11"/>
      <c r="I7" s="12">
        <f t="shared" ref="I7:I9" si="1">IF(H7="Orch product has adapter to integrate with",4,IF(H7="Orch product has method to integrate with but lacks adapter/predefined interface",3,IF(H7="Orch community offers open source adapter to integrate with",2,IF(H7="Orch product requires vendor modifications to be able to integrate with",1,))))</f>
        <v>0</v>
      </c>
      <c r="J7" s="24">
        <f>IFERROR($D7*I7, 0)</f>
        <v>0</v>
      </c>
      <c r="K7" s="11"/>
      <c r="L7" s="12">
        <f t="shared" ref="L7:L9" si="2">IF(K7="Orch product has adapter to integrate with",4,IF(K7="Orch product has method to integrate with but lacks adapter/predefined interface",3,IF(K7="Orch community offers open source adapter to integrate with",2,IF(K7="Orch product requires vendor modifications to be able to integrate with",1,))))</f>
        <v>0</v>
      </c>
      <c r="M7" s="24">
        <f>IFERROR($D7*L7, 0)</f>
        <v>0</v>
      </c>
      <c r="N7" s="11"/>
      <c r="O7" s="12">
        <f t="shared" ref="O7:O9" si="3">IF(N7="Orch product has adapter to integrate with",4,IF(N7="Orch product has method to integrate with but lacks adapter/predefined interface",3,IF(N7="Orch community offers open source adapter to integrate with",2,IF(N7="Orch product requires vendor modifications to be able to integrate with",1,))))</f>
        <v>0</v>
      </c>
      <c r="P7" s="13">
        <f>IFERROR($D7*O7, 0)</f>
        <v>0</v>
      </c>
    </row>
    <row r="8" spans="1:16" ht="25.5" customHeight="1">
      <c r="A8" s="44"/>
      <c r="B8" s="95" t="s">
        <v>107</v>
      </c>
      <c r="C8" s="90"/>
      <c r="D8" s="87">
        <f t="shared" ref="D8:D23" si="4">IF(C8="Immediate Need",10,IF(C8="Later Need",5,))</f>
        <v>0</v>
      </c>
      <c r="E8" s="11"/>
      <c r="F8" s="12">
        <f t="shared" si="0"/>
        <v>0</v>
      </c>
      <c r="G8" s="24">
        <f t="shared" ref="G8:G23" si="5">IFERROR($D8*F8, 0)</f>
        <v>0</v>
      </c>
      <c r="H8" s="11"/>
      <c r="I8" s="12">
        <f t="shared" si="1"/>
        <v>0</v>
      </c>
      <c r="J8" s="24">
        <f t="shared" ref="J8:J23" si="6">IFERROR($D8*I8, 0)</f>
        <v>0</v>
      </c>
      <c r="K8" s="11"/>
      <c r="L8" s="12">
        <f t="shared" si="2"/>
        <v>0</v>
      </c>
      <c r="M8" s="24">
        <f t="shared" ref="M8:M23" si="7">IFERROR($D8*L8, 0)</f>
        <v>0</v>
      </c>
      <c r="N8" s="11"/>
      <c r="O8" s="12">
        <f t="shared" si="3"/>
        <v>0</v>
      </c>
      <c r="P8" s="13">
        <f t="shared" ref="P8:P23" si="8">IFERROR($D8*O8, 0)</f>
        <v>0</v>
      </c>
    </row>
    <row r="9" spans="1:16" ht="25.5" customHeight="1">
      <c r="A9" s="44"/>
      <c r="B9" s="95" t="s">
        <v>219</v>
      </c>
      <c r="C9" s="90"/>
      <c r="D9" s="87">
        <f t="shared" si="4"/>
        <v>0</v>
      </c>
      <c r="E9" s="11"/>
      <c r="F9" s="12">
        <f t="shared" si="0"/>
        <v>0</v>
      </c>
      <c r="G9" s="24">
        <f t="shared" si="5"/>
        <v>0</v>
      </c>
      <c r="H9" s="11"/>
      <c r="I9" s="12">
        <f t="shared" si="1"/>
        <v>0</v>
      </c>
      <c r="J9" s="24">
        <f t="shared" si="6"/>
        <v>0</v>
      </c>
      <c r="K9" s="11"/>
      <c r="L9" s="12">
        <f t="shared" si="2"/>
        <v>0</v>
      </c>
      <c r="M9" s="24">
        <f t="shared" si="7"/>
        <v>0</v>
      </c>
      <c r="N9" s="11"/>
      <c r="O9" s="12">
        <f t="shared" si="3"/>
        <v>0</v>
      </c>
      <c r="P9" s="13">
        <f t="shared" si="8"/>
        <v>0</v>
      </c>
    </row>
    <row r="10" spans="1:16" ht="25.5" customHeight="1">
      <c r="A10" s="44"/>
      <c r="B10" s="95" t="s">
        <v>108</v>
      </c>
      <c r="C10" s="90"/>
      <c r="D10" s="87">
        <f t="shared" si="4"/>
        <v>0</v>
      </c>
      <c r="E10" s="11"/>
      <c r="F10" s="12">
        <f t="shared" ref="F10:F23" si="9">IF(E10="Orch product has adapter to integrate with",4,IF(E10="Orch product has method to integrate with but lacks adapter/predefined interface",3,IF(E10="Orch community offers open source adapter to integrate with",2,IF(E10="Orch product requires vendor modifications to be able to integrate with",1,))))</f>
        <v>0</v>
      </c>
      <c r="G10" s="24">
        <f t="shared" si="5"/>
        <v>0</v>
      </c>
      <c r="H10" s="11"/>
      <c r="I10" s="12">
        <f t="shared" ref="I10:I23" si="10">IF(H10="Orch product has adapter to integrate with",4,IF(H10="Orch product has method to integrate with but lacks adapter/predefined interface",3,IF(H10="Orch community offers open source adapter to integrate with",2,IF(H10="Orch product requires vendor modifications to be able to integrate with",1,))))</f>
        <v>0</v>
      </c>
      <c r="J10" s="24">
        <f t="shared" si="6"/>
        <v>0</v>
      </c>
      <c r="K10" s="11"/>
      <c r="L10" s="12">
        <f t="shared" ref="L10:L23" si="11">IF(K10="Orch product has adapter to integrate with",4,IF(K10="Orch product has method to integrate with but lacks adapter/predefined interface",3,IF(K10="Orch community offers open source adapter to integrate with",2,IF(K10="Orch product requires vendor modifications to be able to integrate with",1,))))</f>
        <v>0</v>
      </c>
      <c r="M10" s="24">
        <f t="shared" si="7"/>
        <v>0</v>
      </c>
      <c r="N10" s="11"/>
      <c r="O10" s="12">
        <f t="shared" ref="O10:O23" si="12">IF(N10="Orch product has adapter to integrate with",4,IF(N10="Orch product has method to integrate with but lacks adapter/predefined interface",3,IF(N10="Orch community offers open source adapter to integrate with",2,IF(N10="Orch product requires vendor modifications to be able to integrate with",1,))))</f>
        <v>0</v>
      </c>
      <c r="P10" s="13">
        <f t="shared" si="8"/>
        <v>0</v>
      </c>
    </row>
    <row r="11" spans="1:16" ht="25.5" customHeight="1">
      <c r="A11" s="44"/>
      <c r="B11" s="95" t="s">
        <v>228</v>
      </c>
      <c r="C11" s="90"/>
      <c r="D11" s="87">
        <f t="shared" si="4"/>
        <v>0</v>
      </c>
      <c r="E11" s="11"/>
      <c r="F11" s="12">
        <f t="shared" si="9"/>
        <v>0</v>
      </c>
      <c r="G11" s="24">
        <f t="shared" si="5"/>
        <v>0</v>
      </c>
      <c r="H11" s="11"/>
      <c r="I11" s="12">
        <f t="shared" si="10"/>
        <v>0</v>
      </c>
      <c r="J11" s="24">
        <f t="shared" si="6"/>
        <v>0</v>
      </c>
      <c r="K11" s="11"/>
      <c r="L11" s="12">
        <f t="shared" si="11"/>
        <v>0</v>
      </c>
      <c r="M11" s="24">
        <f t="shared" si="7"/>
        <v>0</v>
      </c>
      <c r="N11" s="11"/>
      <c r="O11" s="12">
        <f t="shared" si="12"/>
        <v>0</v>
      </c>
      <c r="P11" s="13">
        <f t="shared" si="8"/>
        <v>0</v>
      </c>
    </row>
    <row r="12" spans="1:16" ht="25.5" customHeight="1">
      <c r="A12" s="44"/>
      <c r="B12" s="95" t="s">
        <v>110</v>
      </c>
      <c r="C12" s="90"/>
      <c r="D12" s="87">
        <f t="shared" si="4"/>
        <v>0</v>
      </c>
      <c r="E12" s="11"/>
      <c r="F12" s="12">
        <f t="shared" si="9"/>
        <v>0</v>
      </c>
      <c r="G12" s="24">
        <f t="shared" si="5"/>
        <v>0</v>
      </c>
      <c r="H12" s="11"/>
      <c r="I12" s="12">
        <f t="shared" si="10"/>
        <v>0</v>
      </c>
      <c r="J12" s="24">
        <f t="shared" si="6"/>
        <v>0</v>
      </c>
      <c r="K12" s="11"/>
      <c r="L12" s="12">
        <f t="shared" si="11"/>
        <v>0</v>
      </c>
      <c r="M12" s="24">
        <f t="shared" si="7"/>
        <v>0</v>
      </c>
      <c r="N12" s="11"/>
      <c r="O12" s="12">
        <f t="shared" si="12"/>
        <v>0</v>
      </c>
      <c r="P12" s="13">
        <f t="shared" si="8"/>
        <v>0</v>
      </c>
    </row>
    <row r="13" spans="1:16" ht="25.5" customHeight="1">
      <c r="A13" s="44"/>
      <c r="B13" s="95" t="s">
        <v>111</v>
      </c>
      <c r="C13" s="90"/>
      <c r="D13" s="87">
        <f t="shared" si="4"/>
        <v>0</v>
      </c>
      <c r="E13" s="11"/>
      <c r="F13" s="12">
        <f t="shared" si="9"/>
        <v>0</v>
      </c>
      <c r="G13" s="24">
        <f t="shared" si="5"/>
        <v>0</v>
      </c>
      <c r="H13" s="11"/>
      <c r="I13" s="12">
        <f t="shared" si="10"/>
        <v>0</v>
      </c>
      <c r="J13" s="24">
        <f t="shared" si="6"/>
        <v>0</v>
      </c>
      <c r="K13" s="11"/>
      <c r="L13" s="12">
        <f t="shared" si="11"/>
        <v>0</v>
      </c>
      <c r="M13" s="24">
        <f t="shared" si="7"/>
        <v>0</v>
      </c>
      <c r="N13" s="11"/>
      <c r="O13" s="12">
        <f t="shared" si="12"/>
        <v>0</v>
      </c>
      <c r="P13" s="13">
        <f t="shared" si="8"/>
        <v>0</v>
      </c>
    </row>
    <row r="14" spans="1:16" ht="25.5" customHeight="1">
      <c r="A14" s="44"/>
      <c r="B14" s="95" t="s">
        <v>112</v>
      </c>
      <c r="C14" s="90"/>
      <c r="D14" s="87">
        <f t="shared" si="4"/>
        <v>0</v>
      </c>
      <c r="E14" s="11"/>
      <c r="F14" s="12">
        <f t="shared" si="9"/>
        <v>0</v>
      </c>
      <c r="G14" s="24">
        <f t="shared" si="5"/>
        <v>0</v>
      </c>
      <c r="H14" s="11"/>
      <c r="I14" s="12">
        <f t="shared" si="10"/>
        <v>0</v>
      </c>
      <c r="J14" s="24">
        <f t="shared" si="6"/>
        <v>0</v>
      </c>
      <c r="K14" s="11"/>
      <c r="L14" s="12">
        <f t="shared" si="11"/>
        <v>0</v>
      </c>
      <c r="M14" s="24">
        <f t="shared" si="7"/>
        <v>0</v>
      </c>
      <c r="N14" s="11"/>
      <c r="O14" s="12">
        <f t="shared" si="12"/>
        <v>0</v>
      </c>
      <c r="P14" s="13">
        <f t="shared" si="8"/>
        <v>0</v>
      </c>
    </row>
    <row r="15" spans="1:16" ht="25.5" customHeight="1">
      <c r="A15" s="44"/>
      <c r="B15" s="95" t="s">
        <v>113</v>
      </c>
      <c r="C15" s="90"/>
      <c r="D15" s="87">
        <f t="shared" si="4"/>
        <v>0</v>
      </c>
      <c r="E15" s="11"/>
      <c r="F15" s="12">
        <f t="shared" si="9"/>
        <v>0</v>
      </c>
      <c r="G15" s="24">
        <f t="shared" si="5"/>
        <v>0</v>
      </c>
      <c r="H15" s="11"/>
      <c r="I15" s="12">
        <f t="shared" si="10"/>
        <v>0</v>
      </c>
      <c r="J15" s="24">
        <f t="shared" si="6"/>
        <v>0</v>
      </c>
      <c r="K15" s="11"/>
      <c r="L15" s="12">
        <f t="shared" si="11"/>
        <v>0</v>
      </c>
      <c r="M15" s="24">
        <f t="shared" si="7"/>
        <v>0</v>
      </c>
      <c r="N15" s="11"/>
      <c r="O15" s="12">
        <f t="shared" si="12"/>
        <v>0</v>
      </c>
      <c r="P15" s="13">
        <f t="shared" si="8"/>
        <v>0</v>
      </c>
    </row>
    <row r="16" spans="1:16" ht="25.5" customHeight="1">
      <c r="A16" s="44"/>
      <c r="B16" s="95" t="s">
        <v>114</v>
      </c>
      <c r="C16" s="90"/>
      <c r="D16" s="87">
        <f t="shared" si="4"/>
        <v>0</v>
      </c>
      <c r="E16" s="11"/>
      <c r="F16" s="12">
        <f t="shared" si="9"/>
        <v>0</v>
      </c>
      <c r="G16" s="24">
        <f t="shared" si="5"/>
        <v>0</v>
      </c>
      <c r="H16" s="11"/>
      <c r="I16" s="12">
        <f t="shared" si="10"/>
        <v>0</v>
      </c>
      <c r="J16" s="24">
        <f t="shared" si="6"/>
        <v>0</v>
      </c>
      <c r="K16" s="11"/>
      <c r="L16" s="12">
        <f t="shared" si="11"/>
        <v>0</v>
      </c>
      <c r="M16" s="24">
        <f t="shared" si="7"/>
        <v>0</v>
      </c>
      <c r="N16" s="11"/>
      <c r="O16" s="12">
        <f t="shared" si="12"/>
        <v>0</v>
      </c>
      <c r="P16" s="13">
        <f t="shared" si="8"/>
        <v>0</v>
      </c>
    </row>
    <row r="17" spans="1:19" ht="25.5" customHeight="1">
      <c r="A17" s="44"/>
      <c r="B17" s="95" t="s">
        <v>115</v>
      </c>
      <c r="C17" s="90"/>
      <c r="D17" s="87">
        <f t="shared" si="4"/>
        <v>0</v>
      </c>
      <c r="E17" s="11"/>
      <c r="F17" s="12">
        <f t="shared" si="9"/>
        <v>0</v>
      </c>
      <c r="G17" s="24">
        <f t="shared" si="5"/>
        <v>0</v>
      </c>
      <c r="H17" s="11"/>
      <c r="I17" s="12">
        <f t="shared" si="10"/>
        <v>0</v>
      </c>
      <c r="J17" s="24">
        <f t="shared" si="6"/>
        <v>0</v>
      </c>
      <c r="K17" s="11"/>
      <c r="L17" s="12">
        <f t="shared" si="11"/>
        <v>0</v>
      </c>
      <c r="M17" s="24">
        <f t="shared" si="7"/>
        <v>0</v>
      </c>
      <c r="N17" s="11"/>
      <c r="O17" s="12">
        <f t="shared" si="12"/>
        <v>0</v>
      </c>
      <c r="P17" s="13">
        <f t="shared" si="8"/>
        <v>0</v>
      </c>
    </row>
    <row r="18" spans="1:19" ht="25.5" customHeight="1">
      <c r="A18" s="44"/>
      <c r="B18" s="95" t="s">
        <v>216</v>
      </c>
      <c r="C18" s="90"/>
      <c r="D18" s="87">
        <f t="shared" si="4"/>
        <v>0</v>
      </c>
      <c r="E18" s="11"/>
      <c r="F18" s="12">
        <f t="shared" si="9"/>
        <v>0</v>
      </c>
      <c r="G18" s="24">
        <f t="shared" si="5"/>
        <v>0</v>
      </c>
      <c r="H18" s="11"/>
      <c r="I18" s="12">
        <f t="shared" si="10"/>
        <v>0</v>
      </c>
      <c r="J18" s="24">
        <f t="shared" si="6"/>
        <v>0</v>
      </c>
      <c r="K18" s="11"/>
      <c r="L18" s="12">
        <f t="shared" si="11"/>
        <v>0</v>
      </c>
      <c r="M18" s="24">
        <f t="shared" si="7"/>
        <v>0</v>
      </c>
      <c r="N18" s="11"/>
      <c r="O18" s="12">
        <f t="shared" si="12"/>
        <v>0</v>
      </c>
      <c r="P18" s="13">
        <f t="shared" si="8"/>
        <v>0</v>
      </c>
    </row>
    <row r="19" spans="1:19" ht="25.5" customHeight="1">
      <c r="A19" s="44"/>
      <c r="B19" s="95" t="s">
        <v>139</v>
      </c>
      <c r="C19" s="90"/>
      <c r="D19" s="87">
        <f t="shared" si="4"/>
        <v>0</v>
      </c>
      <c r="E19" s="11"/>
      <c r="F19" s="12">
        <f t="shared" si="9"/>
        <v>0</v>
      </c>
      <c r="G19" s="24">
        <f t="shared" si="5"/>
        <v>0</v>
      </c>
      <c r="H19" s="11"/>
      <c r="I19" s="12">
        <f t="shared" si="10"/>
        <v>0</v>
      </c>
      <c r="J19" s="24">
        <f t="shared" si="6"/>
        <v>0</v>
      </c>
      <c r="K19" s="11"/>
      <c r="L19" s="12">
        <f t="shared" si="11"/>
        <v>0</v>
      </c>
      <c r="M19" s="24">
        <f t="shared" si="7"/>
        <v>0</v>
      </c>
      <c r="N19" s="11"/>
      <c r="O19" s="12">
        <f t="shared" si="12"/>
        <v>0</v>
      </c>
      <c r="P19" s="13">
        <f t="shared" si="8"/>
        <v>0</v>
      </c>
    </row>
    <row r="20" spans="1:19" ht="25.5" customHeight="1">
      <c r="A20" s="44"/>
      <c r="B20" s="95"/>
      <c r="C20" s="90"/>
      <c r="D20" s="87">
        <f t="shared" si="4"/>
        <v>0</v>
      </c>
      <c r="E20" s="11"/>
      <c r="F20" s="12">
        <f t="shared" si="9"/>
        <v>0</v>
      </c>
      <c r="G20" s="24">
        <f t="shared" si="5"/>
        <v>0</v>
      </c>
      <c r="H20" s="11"/>
      <c r="I20" s="12">
        <f t="shared" si="10"/>
        <v>0</v>
      </c>
      <c r="J20" s="24">
        <f t="shared" si="6"/>
        <v>0</v>
      </c>
      <c r="K20" s="11"/>
      <c r="L20" s="12">
        <f t="shared" si="11"/>
        <v>0</v>
      </c>
      <c r="M20" s="24">
        <f t="shared" si="7"/>
        <v>0</v>
      </c>
      <c r="N20" s="11"/>
      <c r="O20" s="12">
        <f t="shared" si="12"/>
        <v>0</v>
      </c>
      <c r="P20" s="13">
        <f t="shared" si="8"/>
        <v>0</v>
      </c>
    </row>
    <row r="21" spans="1:19" ht="25.5" customHeight="1">
      <c r="A21" s="44"/>
      <c r="B21" s="95"/>
      <c r="C21" s="90"/>
      <c r="D21" s="87">
        <f t="shared" si="4"/>
        <v>0</v>
      </c>
      <c r="E21" s="11"/>
      <c r="F21" s="12">
        <f t="shared" si="9"/>
        <v>0</v>
      </c>
      <c r="G21" s="24">
        <f t="shared" si="5"/>
        <v>0</v>
      </c>
      <c r="H21" s="11"/>
      <c r="I21" s="12">
        <f t="shared" si="10"/>
        <v>0</v>
      </c>
      <c r="J21" s="24">
        <f t="shared" si="6"/>
        <v>0</v>
      </c>
      <c r="K21" s="11"/>
      <c r="L21" s="12">
        <f t="shared" si="11"/>
        <v>0</v>
      </c>
      <c r="M21" s="24">
        <f t="shared" si="7"/>
        <v>0</v>
      </c>
      <c r="N21" s="11"/>
      <c r="O21" s="12">
        <f t="shared" si="12"/>
        <v>0</v>
      </c>
      <c r="P21" s="13">
        <f t="shared" si="8"/>
        <v>0</v>
      </c>
    </row>
    <row r="22" spans="1:19" ht="25.5" customHeight="1">
      <c r="A22" s="44"/>
      <c r="B22" s="95"/>
      <c r="C22" s="90"/>
      <c r="D22" s="87">
        <f t="shared" si="4"/>
        <v>0</v>
      </c>
      <c r="E22" s="11"/>
      <c r="F22" s="12">
        <f t="shared" si="9"/>
        <v>0</v>
      </c>
      <c r="G22" s="24">
        <f t="shared" si="5"/>
        <v>0</v>
      </c>
      <c r="H22" s="11"/>
      <c r="I22" s="12">
        <f t="shared" si="10"/>
        <v>0</v>
      </c>
      <c r="J22" s="24">
        <f t="shared" si="6"/>
        <v>0</v>
      </c>
      <c r="K22" s="11"/>
      <c r="L22" s="12">
        <f t="shared" si="11"/>
        <v>0</v>
      </c>
      <c r="M22" s="24">
        <f t="shared" si="7"/>
        <v>0</v>
      </c>
      <c r="N22" s="11"/>
      <c r="O22" s="12">
        <f t="shared" si="12"/>
        <v>0</v>
      </c>
      <c r="P22" s="13">
        <f t="shared" si="8"/>
        <v>0</v>
      </c>
    </row>
    <row r="23" spans="1:19" ht="25.5" customHeight="1" thickBot="1">
      <c r="A23" s="44"/>
      <c r="B23" s="95"/>
      <c r="C23" s="90"/>
      <c r="D23" s="87">
        <f t="shared" si="4"/>
        <v>0</v>
      </c>
      <c r="E23" s="11"/>
      <c r="F23" s="12">
        <f t="shared" si="9"/>
        <v>0</v>
      </c>
      <c r="G23" s="24">
        <f t="shared" si="5"/>
        <v>0</v>
      </c>
      <c r="H23" s="11"/>
      <c r="I23" s="12">
        <f t="shared" si="10"/>
        <v>0</v>
      </c>
      <c r="J23" s="24">
        <f t="shared" si="6"/>
        <v>0</v>
      </c>
      <c r="K23" s="11"/>
      <c r="L23" s="12">
        <f t="shared" si="11"/>
        <v>0</v>
      </c>
      <c r="M23" s="24">
        <f t="shared" si="7"/>
        <v>0</v>
      </c>
      <c r="N23" s="11"/>
      <c r="O23" s="12">
        <f t="shared" si="12"/>
        <v>0</v>
      </c>
      <c r="P23" s="13">
        <f t="shared" si="8"/>
        <v>0</v>
      </c>
    </row>
    <row r="24" spans="1:19" s="49" customFormat="1" ht="34.5" customHeight="1" thickTop="1" thickBot="1">
      <c r="A24" s="50"/>
      <c r="B24" s="96"/>
      <c r="C24" s="97"/>
      <c r="D24" s="97"/>
      <c r="E24" s="99" t="s">
        <v>19</v>
      </c>
      <c r="F24" s="98"/>
      <c r="G24" s="100">
        <f>SUM(G6:G23)</f>
        <v>0</v>
      </c>
      <c r="H24" s="181" t="s">
        <v>19</v>
      </c>
      <c r="I24" s="182"/>
      <c r="J24" s="100">
        <f>SUM(J6:J23)</f>
        <v>0</v>
      </c>
      <c r="K24" s="181" t="s">
        <v>19</v>
      </c>
      <c r="L24" s="182"/>
      <c r="M24" s="100">
        <f>SUM(M6:M23)</f>
        <v>0</v>
      </c>
      <c r="N24" s="181" t="s">
        <v>19</v>
      </c>
      <c r="O24" s="182"/>
      <c r="P24" s="102">
        <f>SUM(P6:P23)</f>
        <v>0</v>
      </c>
      <c r="Q24" s="183"/>
      <c r="R24" s="183"/>
      <c r="S24" s="101"/>
    </row>
    <row r="25" spans="1:19" ht="15" thickTop="1"/>
  </sheetData>
  <mergeCells count="12">
    <mergeCell ref="H24:I24"/>
    <mergeCell ref="K24:L24"/>
    <mergeCell ref="N24:O24"/>
    <mergeCell ref="Q24:R24"/>
    <mergeCell ref="B2:B4"/>
    <mergeCell ref="C2:C4"/>
    <mergeCell ref="D2:D4"/>
    <mergeCell ref="E2:P2"/>
    <mergeCell ref="E3:G3"/>
    <mergeCell ref="H3:J3"/>
    <mergeCell ref="K3:M3"/>
    <mergeCell ref="N3:P3"/>
  </mergeCells>
  <conditionalFormatting sqref="G7:G23 J7:J23 P7:P23 M7:M23">
    <cfRule type="cellIs" dxfId="62" priority="69" operator="equal">
      <formula>0</formula>
    </cfRule>
  </conditionalFormatting>
  <conditionalFormatting sqref="P9">
    <cfRule type="cellIs" dxfId="61" priority="68" operator="equal">
      <formula>0</formula>
    </cfRule>
  </conditionalFormatting>
  <conditionalFormatting sqref="P11">
    <cfRule type="cellIs" dxfId="60" priority="66" operator="equal">
      <formula>0</formula>
    </cfRule>
  </conditionalFormatting>
  <conditionalFormatting sqref="P12">
    <cfRule type="cellIs" dxfId="59" priority="65" operator="equal">
      <formula>0</formula>
    </cfRule>
  </conditionalFormatting>
  <conditionalFormatting sqref="P13">
    <cfRule type="cellIs" dxfId="58" priority="64" operator="equal">
      <formula>0</formula>
    </cfRule>
  </conditionalFormatting>
  <conditionalFormatting sqref="P14">
    <cfRule type="cellIs" dxfId="57" priority="63" operator="equal">
      <formula>0</formula>
    </cfRule>
  </conditionalFormatting>
  <conditionalFormatting sqref="P15">
    <cfRule type="cellIs" dxfId="56" priority="62" operator="equal">
      <formula>0</formula>
    </cfRule>
  </conditionalFormatting>
  <conditionalFormatting sqref="P16">
    <cfRule type="cellIs" dxfId="55" priority="61" operator="equal">
      <formula>0</formula>
    </cfRule>
  </conditionalFormatting>
  <conditionalFormatting sqref="P17">
    <cfRule type="cellIs" dxfId="54" priority="60" operator="equal">
      <formula>0</formula>
    </cfRule>
  </conditionalFormatting>
  <conditionalFormatting sqref="G6">
    <cfRule type="cellIs" dxfId="53" priority="51" operator="equal">
      <formula>0</formula>
    </cfRule>
  </conditionalFormatting>
  <conditionalFormatting sqref="P6">
    <cfRule type="cellIs" dxfId="52" priority="48" operator="equal">
      <formula>0</formula>
    </cfRule>
  </conditionalFormatting>
  <conditionalFormatting sqref="J6">
    <cfRule type="cellIs" dxfId="51" priority="50" operator="equal">
      <formula>0</formula>
    </cfRule>
  </conditionalFormatting>
  <conditionalFormatting sqref="C6:D23">
    <cfRule type="cellIs" dxfId="50" priority="46" operator="equal">
      <formula>"Later Need"</formula>
    </cfRule>
    <cfRule type="cellIs" dxfId="49" priority="47" operator="equal">
      <formula>"Immediate Need"</formula>
    </cfRule>
  </conditionalFormatting>
  <conditionalFormatting sqref="E6:F23 H6:I23 K6:L23 N6:O23">
    <cfRule type="cellIs" dxfId="48" priority="42" operator="equal">
      <formula>"Orch product requires vendor modifications to be able to integrate with"</formula>
    </cfRule>
    <cfRule type="cellIs" dxfId="47" priority="43" operator="equal">
      <formula>"Orch community offers open source adapter to integrate with"</formula>
    </cfRule>
    <cfRule type="cellIs" dxfId="46" priority="44" operator="equal">
      <formula>"Orch product has adapter to integrate with"</formula>
    </cfRule>
    <cfRule type="cellIs" dxfId="45" priority="45" operator="equal">
      <formula>"Orch product has method to integrate with but lacks adapter/predefined interface"</formula>
    </cfRule>
  </conditionalFormatting>
  <conditionalFormatting sqref="M6">
    <cfRule type="cellIs" dxfId="44" priority="21" operator="equal">
      <formula>0</formula>
    </cfRule>
  </conditionalFormatting>
  <conditionalFormatting sqref="G6:G23 J6:J23 M6:M23 P6:P23">
    <cfRule type="cellIs" dxfId="43" priority="39" operator="between">
      <formula>20</formula>
      <formula>15</formula>
    </cfRule>
    <cfRule type="cellIs" dxfId="42" priority="40" operator="between">
      <formula>10</formula>
      <formula>5</formula>
    </cfRule>
    <cfRule type="cellIs" dxfId="41" priority="41" operator="greaterThanOrEqual">
      <formula>30</formula>
    </cfRule>
  </conditionalFormatting>
  <dataValidations count="2">
    <dataValidation type="list" allowBlank="1" showInputMessage="1" showErrorMessage="1" sqref="E6:E23 H6:H23 K6:K23 N6:N23" xr:uid="{00000000-0002-0000-0200-000000000000}">
      <formula1>"Orch product has adapter to integrate with,Orch product has method to integrate with but lacks adapter/predefined interface,Orch community offers open source adapter to integrate with,Orch product requires vendor modifications to be able to integrate with"</formula1>
    </dataValidation>
    <dataValidation type="list" allowBlank="1" showInputMessage="1" showErrorMessage="1" sqref="C6:C23" xr:uid="{00000000-0002-0000-0200-000001000000}">
      <formula1>"Immediate Need,Later Need"</formula1>
    </dataValidation>
  </dataValidations>
  <printOptions horizontalCentered="1"/>
  <pageMargins left="0.2" right="0.2" top="0.75" bottom="0.75" header="0.3" footer="0.3"/>
  <pageSetup scale="56" fitToWidth="2" orientation="landscape" r:id="rId1"/>
  <headerFooter>
    <oddHeader>&amp;C&amp;"AR ESSENCE,Bold"&amp;25&amp;K0000FF&amp;A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66"/>
    <pageSetUpPr fitToPage="1"/>
  </sheetPr>
  <dimension ref="A1:F7"/>
  <sheetViews>
    <sheetView showGridLines="0" zoomScale="90" zoomScaleNormal="90" workbookViewId="0"/>
  </sheetViews>
  <sheetFormatPr baseColWidth="10" defaultColWidth="9.1640625" defaultRowHeight="14"/>
  <cols>
    <col min="1" max="1" width="3" style="40" customWidth="1"/>
    <col min="2" max="2" width="38.5" style="3" customWidth="1"/>
    <col min="3" max="6" width="45.5" style="3" customWidth="1"/>
    <col min="7" max="16384" width="9.1640625" style="3"/>
  </cols>
  <sheetData>
    <row r="1" spans="1:6" ht="15" thickBot="1"/>
    <row r="2" spans="1:6" ht="21.75" customHeight="1" thickTop="1" thickBot="1">
      <c r="B2" s="184" t="s">
        <v>211</v>
      </c>
      <c r="C2" s="171" t="s">
        <v>222</v>
      </c>
      <c r="D2" s="172"/>
      <c r="E2" s="172"/>
      <c r="F2" s="173"/>
    </row>
    <row r="3" spans="1:6" s="6" customFormat="1" ht="20" thickTop="1" thickBot="1">
      <c r="A3" s="41"/>
      <c r="B3" s="185"/>
      <c r="C3" s="85" t="s">
        <v>117</v>
      </c>
      <c r="D3" s="85" t="s">
        <v>118</v>
      </c>
      <c r="E3" s="85" t="s">
        <v>119</v>
      </c>
      <c r="F3" s="105" t="s">
        <v>120</v>
      </c>
    </row>
    <row r="4" spans="1:6" s="92" customFormat="1" ht="19" thickBot="1">
      <c r="A4" s="91"/>
      <c r="B4" s="186"/>
      <c r="C4" s="19" t="s">
        <v>214</v>
      </c>
      <c r="D4" s="19" t="s">
        <v>214</v>
      </c>
      <c r="E4" s="19" t="s">
        <v>214</v>
      </c>
      <c r="F4" s="106" t="s">
        <v>214</v>
      </c>
    </row>
    <row r="5" spans="1:6" ht="25.5" customHeight="1">
      <c r="A5" s="44"/>
      <c r="B5" s="94" t="s">
        <v>212</v>
      </c>
      <c r="C5" s="8"/>
      <c r="D5" s="8"/>
      <c r="E5" s="8"/>
      <c r="F5" s="107"/>
    </row>
    <row r="6" spans="1:6" ht="25.5" customHeight="1" thickBot="1">
      <c r="A6" s="44"/>
      <c r="B6" s="103" t="s">
        <v>213</v>
      </c>
      <c r="C6" s="104"/>
      <c r="D6" s="104"/>
      <c r="E6" s="104"/>
      <c r="F6" s="108"/>
    </row>
    <row r="7" spans="1:6" ht="15" thickTop="1"/>
  </sheetData>
  <mergeCells count="2">
    <mergeCell ref="B2:B4"/>
    <mergeCell ref="C2:F2"/>
  </mergeCells>
  <printOptions horizontalCentered="1"/>
  <pageMargins left="0.45" right="0.45" top="0.75" bottom="0.75" header="0.3" footer="0.3"/>
  <pageSetup scale="58" orientation="landscape" r:id="rId1"/>
  <headerFooter>
    <oddHeader>&amp;C&amp;"AR ESSENCE,Bold"&amp;25&amp;K0000FF&amp;A</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9FF"/>
  </sheetPr>
  <dimension ref="A1:P56"/>
  <sheetViews>
    <sheetView showGridLines="0" showZeros="0" tabSelected="1" zoomScale="50" zoomScaleNormal="90" workbookViewId="0">
      <pane xSplit="7" ySplit="5" topLeftCell="H6" activePane="bottomRight" state="frozenSplit"/>
      <selection pane="topRight" activeCell="J1" sqref="J1"/>
      <selection pane="bottomLeft" activeCell="A8" sqref="A8"/>
      <selection pane="bottomRight"/>
    </sheetView>
  </sheetViews>
  <sheetFormatPr baseColWidth="10" defaultColWidth="9.1640625" defaultRowHeight="14"/>
  <cols>
    <col min="1" max="1" width="3" style="40" customWidth="1"/>
    <col min="2" max="2" width="8.5" style="73" customWidth="1"/>
    <col min="3" max="3" width="10.6640625" style="5" hidden="1" customWidth="1"/>
    <col min="4" max="4" width="10.6640625" style="5" customWidth="1"/>
    <col min="5" max="5" width="40.1640625" style="3" customWidth="1"/>
    <col min="6" max="6" width="22.5" style="3" customWidth="1"/>
    <col min="7" max="7" width="18.5" style="3" customWidth="1"/>
    <col min="8" max="8" width="31.1640625" style="3" customWidth="1"/>
    <col min="9" max="9" width="21.6640625" style="3" customWidth="1"/>
    <col min="10" max="10" width="15.6640625" style="3" bestFit="1" customWidth="1"/>
    <col min="11" max="11" width="31.1640625" style="3" customWidth="1"/>
    <col min="12" max="12" width="21.6640625" style="3" customWidth="1"/>
    <col min="13" max="13" width="15.6640625" style="3" bestFit="1" customWidth="1"/>
    <col min="14" max="14" width="31.1640625" style="3" customWidth="1"/>
    <col min="15" max="15" width="21.6640625" style="3" customWidth="1"/>
    <col min="16" max="16" width="15.6640625" style="3" bestFit="1" customWidth="1"/>
    <col min="17" max="16384" width="9.1640625" style="3"/>
  </cols>
  <sheetData>
    <row r="1" spans="1:16" ht="15" thickBot="1"/>
    <row r="2" spans="1:16" ht="19.5" customHeight="1" thickTop="1" thickBot="1">
      <c r="B2" s="165" t="s">
        <v>104</v>
      </c>
      <c r="C2" s="159" t="s">
        <v>148</v>
      </c>
      <c r="D2" s="168" t="s">
        <v>22</v>
      </c>
      <c r="E2" s="162" t="s">
        <v>116</v>
      </c>
      <c r="F2" s="153" t="s">
        <v>122</v>
      </c>
      <c r="G2" s="156" t="s">
        <v>17</v>
      </c>
      <c r="H2" s="189" t="s">
        <v>222</v>
      </c>
      <c r="I2" s="190"/>
      <c r="J2" s="190"/>
      <c r="K2" s="190"/>
      <c r="L2" s="190"/>
      <c r="M2" s="190"/>
      <c r="N2" s="190"/>
      <c r="O2" s="190"/>
      <c r="P2" s="191"/>
    </row>
    <row r="3" spans="1:16" s="6" customFormat="1" ht="20" thickTop="1" thickBot="1">
      <c r="A3" s="41"/>
      <c r="B3" s="166"/>
      <c r="C3" s="160"/>
      <c r="D3" s="169"/>
      <c r="E3" s="163"/>
      <c r="F3" s="154"/>
      <c r="G3" s="157"/>
      <c r="H3" s="174" t="s">
        <v>223</v>
      </c>
      <c r="I3" s="175"/>
      <c r="J3" s="175"/>
      <c r="K3" s="174" t="s">
        <v>224</v>
      </c>
      <c r="L3" s="175"/>
      <c r="M3" s="175"/>
      <c r="N3" s="174" t="s">
        <v>230</v>
      </c>
      <c r="O3" s="175"/>
      <c r="P3" s="176"/>
    </row>
    <row r="4" spans="1:16" s="18" customFormat="1" ht="17" thickBot="1">
      <c r="A4" s="42"/>
      <c r="B4" s="166"/>
      <c r="C4" s="160"/>
      <c r="D4" s="169"/>
      <c r="E4" s="163"/>
      <c r="F4" s="155"/>
      <c r="G4" s="158"/>
      <c r="H4" s="19" t="s">
        <v>98</v>
      </c>
      <c r="I4" s="20" t="s">
        <v>16</v>
      </c>
      <c r="J4" s="22" t="s">
        <v>18</v>
      </c>
      <c r="K4" s="19" t="s">
        <v>98</v>
      </c>
      <c r="L4" s="20" t="s">
        <v>16</v>
      </c>
      <c r="M4" s="22" t="s">
        <v>18</v>
      </c>
      <c r="N4" s="19" t="s">
        <v>98</v>
      </c>
      <c r="O4" s="20" t="s">
        <v>16</v>
      </c>
      <c r="P4" s="21" t="s">
        <v>18</v>
      </c>
    </row>
    <row r="5" spans="1:16" s="33" customFormat="1" ht="99" customHeight="1" thickBot="1">
      <c r="A5" s="43"/>
      <c r="B5" s="167"/>
      <c r="C5" s="161"/>
      <c r="D5" s="170"/>
      <c r="E5" s="164"/>
      <c r="F5" s="34" t="s">
        <v>205</v>
      </c>
      <c r="G5" s="35" t="s">
        <v>121</v>
      </c>
      <c r="H5" s="36" t="s">
        <v>221</v>
      </c>
      <c r="I5" s="37" t="s">
        <v>206</v>
      </c>
      <c r="J5" s="38" t="s">
        <v>147</v>
      </c>
      <c r="K5" s="36" t="s">
        <v>221</v>
      </c>
      <c r="L5" s="37" t="s">
        <v>206</v>
      </c>
      <c r="M5" s="38" t="s">
        <v>147</v>
      </c>
      <c r="N5" s="36" t="s">
        <v>221</v>
      </c>
      <c r="O5" s="37" t="s">
        <v>206</v>
      </c>
      <c r="P5" s="39" t="s">
        <v>147</v>
      </c>
    </row>
    <row r="6" spans="1:16" ht="75" customHeight="1">
      <c r="A6" s="44"/>
      <c r="B6" s="77" t="s">
        <v>149</v>
      </c>
      <c r="C6" s="70" t="s">
        <v>78</v>
      </c>
      <c r="D6" s="27" t="s">
        <v>160</v>
      </c>
      <c r="E6" s="28" t="s">
        <v>133</v>
      </c>
      <c r="F6" s="25" t="s">
        <v>231</v>
      </c>
      <c r="G6" s="45" t="str">
        <f t="shared" ref="G6:G37" si="0">IF(F6="Essential","N/A",IF(F6="High Priority",20,"Enter Importance Factor"))</f>
        <v>N/A</v>
      </c>
      <c r="H6" s="8" t="s">
        <v>232</v>
      </c>
      <c r="I6" s="9" t="str">
        <f t="shared" ref="I6:I18" si="1">IF($F6="Essential","N/A","Enter Criteria Rating")</f>
        <v>N/A</v>
      </c>
      <c r="J6" s="23" t="str">
        <f t="shared" ref="J6:J52" si="2">IF(I6="N/A", "N/A",IFERROR($G6*I6, 0))</f>
        <v>N/A</v>
      </c>
      <c r="K6" s="8" t="s">
        <v>232</v>
      </c>
      <c r="L6" s="9" t="str">
        <f t="shared" ref="L6:L18" si="3">IF($F6="Essential","N/A","Enter Criteria Rating")</f>
        <v>N/A</v>
      </c>
      <c r="M6" s="23" t="str">
        <f t="shared" ref="M6:M52" si="4">IF(L6="N/A", "N/A",IFERROR($G6*L6, 0))</f>
        <v>N/A</v>
      </c>
      <c r="N6" s="8" t="s">
        <v>232</v>
      </c>
      <c r="O6" s="9" t="str">
        <f t="shared" ref="O6:O52" si="5">IF($F6="Essential","N/A","Enter Criteria Rating")</f>
        <v>N/A</v>
      </c>
      <c r="P6" s="10" t="str">
        <f>IF(O6="N/A", "N/A",IFERROR($G6*O6, 0))</f>
        <v>N/A</v>
      </c>
    </row>
    <row r="7" spans="1:16" ht="75" customHeight="1">
      <c r="A7" s="44"/>
      <c r="B7" s="78" t="s">
        <v>149</v>
      </c>
      <c r="C7" s="71" t="s">
        <v>54</v>
      </c>
      <c r="D7" s="29" t="s">
        <v>154</v>
      </c>
      <c r="E7" s="30" t="s">
        <v>134</v>
      </c>
      <c r="F7" s="26" t="s">
        <v>231</v>
      </c>
      <c r="G7" s="46" t="str">
        <f t="shared" si="0"/>
        <v>N/A</v>
      </c>
      <c r="H7" s="11" t="s">
        <v>232</v>
      </c>
      <c r="I7" s="12" t="str">
        <f t="shared" si="1"/>
        <v>N/A</v>
      </c>
      <c r="J7" s="24" t="str">
        <f t="shared" si="2"/>
        <v>N/A</v>
      </c>
      <c r="K7" s="11" t="s">
        <v>232</v>
      </c>
      <c r="L7" s="12" t="str">
        <f t="shared" si="3"/>
        <v>N/A</v>
      </c>
      <c r="M7" s="24" t="str">
        <f t="shared" si="4"/>
        <v>N/A</v>
      </c>
      <c r="N7" s="11" t="s">
        <v>233</v>
      </c>
      <c r="O7" s="12" t="str">
        <f t="shared" si="5"/>
        <v>N/A</v>
      </c>
      <c r="P7" s="13" t="str">
        <f>IF(O7="N/A", "N/A",IFERROR($G7*O7, 0))</f>
        <v>N/A</v>
      </c>
    </row>
    <row r="8" spans="1:16" ht="75" customHeight="1">
      <c r="A8" s="44"/>
      <c r="B8" s="79" t="s">
        <v>52</v>
      </c>
      <c r="C8" s="71" t="s">
        <v>156</v>
      </c>
      <c r="D8" s="29" t="s">
        <v>161</v>
      </c>
      <c r="E8" s="30" t="s">
        <v>43</v>
      </c>
      <c r="F8" s="26" t="s">
        <v>231</v>
      </c>
      <c r="G8" s="46" t="str">
        <f t="shared" si="0"/>
        <v>N/A</v>
      </c>
      <c r="H8" s="11" t="s">
        <v>232</v>
      </c>
      <c r="I8" s="12" t="str">
        <f t="shared" si="1"/>
        <v>N/A</v>
      </c>
      <c r="J8" s="24" t="str">
        <f t="shared" si="2"/>
        <v>N/A</v>
      </c>
      <c r="K8" s="11" t="s">
        <v>232</v>
      </c>
      <c r="L8" s="12" t="str">
        <f t="shared" si="3"/>
        <v>N/A</v>
      </c>
      <c r="M8" s="24" t="str">
        <f t="shared" si="4"/>
        <v>N/A</v>
      </c>
      <c r="N8" s="11" t="s">
        <v>232</v>
      </c>
      <c r="O8" s="12" t="str">
        <f t="shared" si="5"/>
        <v>N/A</v>
      </c>
      <c r="P8" s="13" t="str">
        <f t="shared" ref="P8:P52" si="6">IF(O8="N/A", "N/A",IFERROR($G8*O8, 0))</f>
        <v>N/A</v>
      </c>
    </row>
    <row r="9" spans="1:16" ht="75" customHeight="1">
      <c r="A9" s="44"/>
      <c r="B9" s="80" t="s">
        <v>51</v>
      </c>
      <c r="C9" s="71" t="s">
        <v>141</v>
      </c>
      <c r="D9" s="29" t="s">
        <v>163</v>
      </c>
      <c r="E9" s="30" t="s">
        <v>142</v>
      </c>
      <c r="F9" s="26" t="s">
        <v>231</v>
      </c>
      <c r="G9" s="46" t="str">
        <f t="shared" si="0"/>
        <v>N/A</v>
      </c>
      <c r="H9" s="11" t="s">
        <v>232</v>
      </c>
      <c r="I9" s="12" t="str">
        <f t="shared" si="1"/>
        <v>N/A</v>
      </c>
      <c r="J9" s="24" t="str">
        <f t="shared" si="2"/>
        <v>N/A</v>
      </c>
      <c r="K9" s="11" t="s">
        <v>232</v>
      </c>
      <c r="L9" s="12" t="str">
        <f t="shared" si="3"/>
        <v>N/A</v>
      </c>
      <c r="M9" s="24" t="str">
        <f t="shared" si="4"/>
        <v>N/A</v>
      </c>
      <c r="N9" s="11" t="s">
        <v>233</v>
      </c>
      <c r="O9" s="12" t="str">
        <f t="shared" si="5"/>
        <v>N/A</v>
      </c>
      <c r="P9" s="13" t="str">
        <f t="shared" si="6"/>
        <v>N/A</v>
      </c>
    </row>
    <row r="10" spans="1:16" ht="75" customHeight="1">
      <c r="A10" s="44"/>
      <c r="B10" s="81" t="s">
        <v>96</v>
      </c>
      <c r="C10" s="71" t="s">
        <v>71</v>
      </c>
      <c r="D10" s="29" t="s">
        <v>155</v>
      </c>
      <c r="E10" s="30" t="s">
        <v>234</v>
      </c>
      <c r="F10" s="26" t="s">
        <v>231</v>
      </c>
      <c r="G10" s="46" t="str">
        <f t="shared" si="0"/>
        <v>N/A</v>
      </c>
      <c r="H10" s="11" t="s">
        <v>235</v>
      </c>
      <c r="I10" s="12" t="str">
        <f t="shared" si="1"/>
        <v>N/A</v>
      </c>
      <c r="J10" s="24" t="str">
        <f t="shared" si="2"/>
        <v>N/A</v>
      </c>
      <c r="K10" s="11" t="s">
        <v>235</v>
      </c>
      <c r="L10" s="12" t="str">
        <f t="shared" si="3"/>
        <v>N/A</v>
      </c>
      <c r="M10" s="24" t="str">
        <f t="shared" si="4"/>
        <v>N/A</v>
      </c>
      <c r="N10" s="11" t="s">
        <v>235</v>
      </c>
      <c r="O10" s="12" t="str">
        <f t="shared" si="5"/>
        <v>N/A</v>
      </c>
      <c r="P10" s="13" t="str">
        <f t="shared" si="6"/>
        <v>N/A</v>
      </c>
    </row>
    <row r="11" spans="1:16" ht="75" customHeight="1">
      <c r="A11" s="44"/>
      <c r="B11" s="81" t="s">
        <v>96</v>
      </c>
      <c r="C11" s="71" t="s">
        <v>127</v>
      </c>
      <c r="D11" s="29" t="s">
        <v>167</v>
      </c>
      <c r="E11" s="30" t="s">
        <v>126</v>
      </c>
      <c r="F11" s="26" t="s">
        <v>231</v>
      </c>
      <c r="G11" s="46" t="str">
        <f t="shared" si="0"/>
        <v>N/A</v>
      </c>
      <c r="H11" s="11" t="s">
        <v>232</v>
      </c>
      <c r="I11" s="12" t="str">
        <f t="shared" si="1"/>
        <v>N/A</v>
      </c>
      <c r="J11" s="24" t="str">
        <f t="shared" si="2"/>
        <v>N/A</v>
      </c>
      <c r="K11" s="11" t="s">
        <v>232</v>
      </c>
      <c r="L11" s="12" t="str">
        <f t="shared" si="3"/>
        <v>N/A</v>
      </c>
      <c r="M11" s="24" t="str">
        <f t="shared" si="4"/>
        <v>N/A</v>
      </c>
      <c r="N11" s="11" t="s">
        <v>232</v>
      </c>
      <c r="O11" s="12" t="str">
        <f t="shared" si="5"/>
        <v>N/A</v>
      </c>
      <c r="P11" s="13" t="str">
        <f t="shared" si="6"/>
        <v>N/A</v>
      </c>
    </row>
    <row r="12" spans="1:16" ht="75" customHeight="1">
      <c r="A12" s="44"/>
      <c r="B12" s="81" t="s">
        <v>96</v>
      </c>
      <c r="C12" s="71" t="s">
        <v>76</v>
      </c>
      <c r="D12" s="29" t="s">
        <v>169</v>
      </c>
      <c r="E12" s="30" t="s">
        <v>130</v>
      </c>
      <c r="F12" s="26" t="s">
        <v>231</v>
      </c>
      <c r="G12" s="46" t="str">
        <f t="shared" si="0"/>
        <v>N/A</v>
      </c>
      <c r="H12" s="11" t="s">
        <v>233</v>
      </c>
      <c r="I12" s="12" t="str">
        <f t="shared" si="1"/>
        <v>N/A</v>
      </c>
      <c r="J12" s="24" t="str">
        <f t="shared" si="2"/>
        <v>N/A</v>
      </c>
      <c r="K12" s="11" t="s">
        <v>233</v>
      </c>
      <c r="L12" s="12" t="str">
        <f t="shared" si="3"/>
        <v>N/A</v>
      </c>
      <c r="M12" s="24" t="str">
        <f t="shared" si="4"/>
        <v>N/A</v>
      </c>
      <c r="N12" s="11" t="s">
        <v>233</v>
      </c>
      <c r="O12" s="12" t="str">
        <f t="shared" si="5"/>
        <v>N/A</v>
      </c>
      <c r="P12" s="13" t="str">
        <f t="shared" si="6"/>
        <v>N/A</v>
      </c>
    </row>
    <row r="13" spans="1:16" ht="75" customHeight="1">
      <c r="A13" s="44"/>
      <c r="B13" s="81" t="s">
        <v>96</v>
      </c>
      <c r="C13" s="71" t="s">
        <v>77</v>
      </c>
      <c r="D13" s="29" t="s">
        <v>170</v>
      </c>
      <c r="E13" s="30" t="s">
        <v>131</v>
      </c>
      <c r="F13" s="26" t="s">
        <v>231</v>
      </c>
      <c r="G13" s="46" t="str">
        <f t="shared" si="0"/>
        <v>N/A</v>
      </c>
      <c r="H13" s="11" t="s">
        <v>232</v>
      </c>
      <c r="I13" s="12" t="str">
        <f t="shared" si="1"/>
        <v>N/A</v>
      </c>
      <c r="J13" s="24" t="str">
        <f t="shared" si="2"/>
        <v>N/A</v>
      </c>
      <c r="K13" s="11" t="s">
        <v>232</v>
      </c>
      <c r="L13" s="12" t="str">
        <f t="shared" si="3"/>
        <v>N/A</v>
      </c>
      <c r="M13" s="24" t="str">
        <f t="shared" si="4"/>
        <v>N/A</v>
      </c>
      <c r="N13" s="11" t="s">
        <v>232</v>
      </c>
      <c r="O13" s="12" t="str">
        <f t="shared" si="5"/>
        <v>N/A</v>
      </c>
      <c r="P13" s="13" t="str">
        <f t="shared" si="6"/>
        <v>N/A</v>
      </c>
    </row>
    <row r="14" spans="1:16" ht="75" customHeight="1">
      <c r="A14" s="44"/>
      <c r="B14" s="79" t="s">
        <v>52</v>
      </c>
      <c r="C14" s="71" t="s">
        <v>151</v>
      </c>
      <c r="D14" s="29" t="s">
        <v>182</v>
      </c>
      <c r="E14" s="30" t="s">
        <v>97</v>
      </c>
      <c r="F14" s="26" t="s">
        <v>231</v>
      </c>
      <c r="G14" s="46" t="str">
        <f t="shared" si="0"/>
        <v>N/A</v>
      </c>
      <c r="H14" s="11" t="s">
        <v>232</v>
      </c>
      <c r="I14" s="12" t="str">
        <f t="shared" si="1"/>
        <v>N/A</v>
      </c>
      <c r="J14" s="24" t="str">
        <f t="shared" si="2"/>
        <v>N/A</v>
      </c>
      <c r="K14" s="11" t="s">
        <v>232</v>
      </c>
      <c r="L14" s="12" t="str">
        <f t="shared" si="3"/>
        <v>N/A</v>
      </c>
      <c r="M14" s="24" t="str">
        <f t="shared" si="4"/>
        <v>N/A</v>
      </c>
      <c r="N14" s="11" t="s">
        <v>232</v>
      </c>
      <c r="O14" s="12" t="str">
        <f t="shared" si="5"/>
        <v>N/A</v>
      </c>
      <c r="P14" s="13" t="str">
        <f t="shared" si="6"/>
        <v>N/A</v>
      </c>
    </row>
    <row r="15" spans="1:16" ht="75" customHeight="1">
      <c r="A15" s="44"/>
      <c r="B15" s="79" t="s">
        <v>52</v>
      </c>
      <c r="C15" s="71" t="s">
        <v>157</v>
      </c>
      <c r="D15" s="29" t="s">
        <v>183</v>
      </c>
      <c r="E15" s="30" t="s">
        <v>94</v>
      </c>
      <c r="F15" s="26" t="s">
        <v>231</v>
      </c>
      <c r="G15" s="46" t="str">
        <f t="shared" si="0"/>
        <v>N/A</v>
      </c>
      <c r="H15" s="11" t="s">
        <v>232</v>
      </c>
      <c r="I15" s="12" t="str">
        <f t="shared" si="1"/>
        <v>N/A</v>
      </c>
      <c r="J15" s="24" t="str">
        <f t="shared" si="2"/>
        <v>N/A</v>
      </c>
      <c r="K15" s="11" t="s">
        <v>232</v>
      </c>
      <c r="L15" s="12" t="str">
        <f t="shared" si="3"/>
        <v>N/A</v>
      </c>
      <c r="M15" s="24" t="str">
        <f t="shared" si="4"/>
        <v>N/A</v>
      </c>
      <c r="N15" s="11" t="s">
        <v>232</v>
      </c>
      <c r="O15" s="12" t="str">
        <f t="shared" si="5"/>
        <v>N/A</v>
      </c>
      <c r="P15" s="13" t="str">
        <f t="shared" si="6"/>
        <v>N/A</v>
      </c>
    </row>
    <row r="16" spans="1:16" ht="75" customHeight="1">
      <c r="A16" s="44"/>
      <c r="B16" s="80" t="s">
        <v>51</v>
      </c>
      <c r="C16" s="71" t="s">
        <v>40</v>
      </c>
      <c r="D16" s="29" t="s">
        <v>190</v>
      </c>
      <c r="E16" s="30" t="s">
        <v>34</v>
      </c>
      <c r="F16" s="26" t="s">
        <v>231</v>
      </c>
      <c r="G16" s="46" t="str">
        <f t="shared" si="0"/>
        <v>N/A</v>
      </c>
      <c r="H16" s="11" t="s">
        <v>232</v>
      </c>
      <c r="I16" s="12" t="str">
        <f t="shared" si="1"/>
        <v>N/A</v>
      </c>
      <c r="J16" s="24" t="str">
        <f t="shared" si="2"/>
        <v>N/A</v>
      </c>
      <c r="K16" s="11" t="s">
        <v>232</v>
      </c>
      <c r="L16" s="12" t="str">
        <f t="shared" si="3"/>
        <v>N/A</v>
      </c>
      <c r="M16" s="24" t="str">
        <f t="shared" si="4"/>
        <v>N/A</v>
      </c>
      <c r="N16" s="11" t="s">
        <v>232</v>
      </c>
      <c r="O16" s="12" t="str">
        <f t="shared" si="5"/>
        <v>N/A</v>
      </c>
      <c r="P16" s="13" t="str">
        <f t="shared" si="6"/>
        <v>N/A</v>
      </c>
    </row>
    <row r="17" spans="1:16" ht="75" customHeight="1">
      <c r="A17" s="44"/>
      <c r="B17" s="80" t="s">
        <v>51</v>
      </c>
      <c r="C17" s="71" t="s">
        <v>41</v>
      </c>
      <c r="D17" s="29" t="s">
        <v>191</v>
      </c>
      <c r="E17" s="30" t="s">
        <v>138</v>
      </c>
      <c r="F17" s="26" t="s">
        <v>231</v>
      </c>
      <c r="G17" s="46" t="str">
        <f t="shared" si="0"/>
        <v>N/A</v>
      </c>
      <c r="H17" s="11" t="s">
        <v>232</v>
      </c>
      <c r="I17" s="12" t="str">
        <f t="shared" si="1"/>
        <v>N/A</v>
      </c>
      <c r="J17" s="24" t="str">
        <f t="shared" si="2"/>
        <v>N/A</v>
      </c>
      <c r="K17" s="11" t="s">
        <v>232</v>
      </c>
      <c r="L17" s="12" t="str">
        <f t="shared" si="3"/>
        <v>N/A</v>
      </c>
      <c r="M17" s="24" t="str">
        <f t="shared" si="4"/>
        <v>N/A</v>
      </c>
      <c r="N17" s="11" t="s">
        <v>233</v>
      </c>
      <c r="O17" s="12" t="str">
        <f t="shared" si="5"/>
        <v>N/A</v>
      </c>
      <c r="P17" s="13" t="str">
        <f t="shared" si="6"/>
        <v>N/A</v>
      </c>
    </row>
    <row r="18" spans="1:16" ht="75" customHeight="1">
      <c r="A18" s="44"/>
      <c r="B18" s="80" t="s">
        <v>51</v>
      </c>
      <c r="C18" s="71" t="s">
        <v>57</v>
      </c>
      <c r="D18" s="29" t="s">
        <v>192</v>
      </c>
      <c r="E18" s="30" t="s">
        <v>58</v>
      </c>
      <c r="F18" s="26" t="s">
        <v>231</v>
      </c>
      <c r="G18" s="46" t="str">
        <f t="shared" si="0"/>
        <v>N/A</v>
      </c>
      <c r="H18" s="11" t="s">
        <v>235</v>
      </c>
      <c r="I18" s="12" t="str">
        <f t="shared" si="1"/>
        <v>N/A</v>
      </c>
      <c r="J18" s="24" t="str">
        <f t="shared" si="2"/>
        <v>N/A</v>
      </c>
      <c r="K18" s="11" t="s">
        <v>235</v>
      </c>
      <c r="L18" s="12" t="str">
        <f t="shared" si="3"/>
        <v>N/A</v>
      </c>
      <c r="M18" s="24" t="str">
        <f t="shared" si="4"/>
        <v>N/A</v>
      </c>
      <c r="N18" s="11" t="s">
        <v>235</v>
      </c>
      <c r="O18" s="12" t="str">
        <f t="shared" si="5"/>
        <v>N/A</v>
      </c>
      <c r="P18" s="13" t="str">
        <f t="shared" si="6"/>
        <v>N/A</v>
      </c>
    </row>
    <row r="19" spans="1:16" ht="75" customHeight="1">
      <c r="A19" s="44"/>
      <c r="B19" s="78" t="s">
        <v>149</v>
      </c>
      <c r="C19" s="71" t="s">
        <v>23</v>
      </c>
      <c r="D19" s="29" t="s">
        <v>151</v>
      </c>
      <c r="E19" s="30" t="s">
        <v>69</v>
      </c>
      <c r="F19" s="26" t="s">
        <v>144</v>
      </c>
      <c r="G19" s="46">
        <f t="shared" si="0"/>
        <v>20</v>
      </c>
      <c r="H19" s="11" t="s">
        <v>236</v>
      </c>
      <c r="I19" s="12">
        <v>2</v>
      </c>
      <c r="J19" s="24">
        <f t="shared" si="2"/>
        <v>40</v>
      </c>
      <c r="K19" s="11" t="s">
        <v>237</v>
      </c>
      <c r="L19" s="12">
        <v>4</v>
      </c>
      <c r="M19" s="24">
        <f t="shared" si="4"/>
        <v>80</v>
      </c>
      <c r="N19" s="11" t="str">
        <f t="shared" ref="N19:N52" si="7">IF($F19&lt;&gt;"Essential","Enter Raw Assessment","Enter Yes or No")</f>
        <v>Enter Raw Assessment</v>
      </c>
      <c r="O19" s="12" t="str">
        <f t="shared" si="5"/>
        <v>Enter Criteria Rating</v>
      </c>
      <c r="P19" s="13">
        <f t="shared" si="6"/>
        <v>0</v>
      </c>
    </row>
    <row r="20" spans="1:16" ht="75" customHeight="1">
      <c r="A20" s="44"/>
      <c r="B20" s="78" t="s">
        <v>149</v>
      </c>
      <c r="C20" s="71" t="s">
        <v>64</v>
      </c>
      <c r="D20" s="29" t="s">
        <v>152</v>
      </c>
      <c r="E20" s="30" t="s">
        <v>63</v>
      </c>
      <c r="F20" s="26" t="s">
        <v>144</v>
      </c>
      <c r="G20" s="46">
        <f t="shared" si="0"/>
        <v>20</v>
      </c>
      <c r="H20" s="11" t="s">
        <v>238</v>
      </c>
      <c r="I20" s="12">
        <v>5</v>
      </c>
      <c r="J20" s="24">
        <f t="shared" si="2"/>
        <v>100</v>
      </c>
      <c r="K20" s="11" t="s">
        <v>239</v>
      </c>
      <c r="L20" s="12">
        <v>3</v>
      </c>
      <c r="M20" s="24">
        <f t="shared" si="4"/>
        <v>60</v>
      </c>
      <c r="N20" s="11" t="str">
        <f t="shared" si="7"/>
        <v>Enter Raw Assessment</v>
      </c>
      <c r="O20" s="12" t="str">
        <f t="shared" si="5"/>
        <v>Enter Criteria Rating</v>
      </c>
      <c r="P20" s="13">
        <f t="shared" si="6"/>
        <v>0</v>
      </c>
    </row>
    <row r="21" spans="1:16" ht="75" customHeight="1">
      <c r="A21" s="44"/>
      <c r="B21" s="78" t="s">
        <v>149</v>
      </c>
      <c r="C21" s="71" t="s">
        <v>65</v>
      </c>
      <c r="D21" s="29" t="s">
        <v>157</v>
      </c>
      <c r="E21" s="30" t="s">
        <v>67</v>
      </c>
      <c r="F21" s="26" t="s">
        <v>144</v>
      </c>
      <c r="G21" s="46">
        <f t="shared" si="0"/>
        <v>20</v>
      </c>
      <c r="H21" s="11" t="s">
        <v>240</v>
      </c>
      <c r="I21" s="12">
        <v>5</v>
      </c>
      <c r="J21" s="24">
        <f t="shared" si="2"/>
        <v>100</v>
      </c>
      <c r="K21" s="11" t="s">
        <v>241</v>
      </c>
      <c r="L21" s="12">
        <v>4</v>
      </c>
      <c r="M21" s="24">
        <f t="shared" si="4"/>
        <v>80</v>
      </c>
      <c r="N21" s="11" t="str">
        <f t="shared" si="7"/>
        <v>Enter Raw Assessment</v>
      </c>
      <c r="O21" s="12" t="str">
        <f t="shared" si="5"/>
        <v>Enter Criteria Rating</v>
      </c>
      <c r="P21" s="13">
        <f t="shared" si="6"/>
        <v>0</v>
      </c>
    </row>
    <row r="22" spans="1:16" ht="75" customHeight="1">
      <c r="A22" s="44"/>
      <c r="B22" s="78" t="s">
        <v>149</v>
      </c>
      <c r="C22" s="71" t="s">
        <v>66</v>
      </c>
      <c r="D22" s="29" t="s">
        <v>153</v>
      </c>
      <c r="E22" s="30" t="s">
        <v>68</v>
      </c>
      <c r="F22" s="26" t="s">
        <v>144</v>
      </c>
      <c r="G22" s="46">
        <f t="shared" si="0"/>
        <v>20</v>
      </c>
      <c r="H22" s="11" t="s">
        <v>242</v>
      </c>
      <c r="I22" s="12">
        <v>1</v>
      </c>
      <c r="J22" s="24">
        <f t="shared" si="2"/>
        <v>20</v>
      </c>
      <c r="K22" s="11" t="s">
        <v>243</v>
      </c>
      <c r="L22" s="12">
        <v>5</v>
      </c>
      <c r="M22" s="24">
        <f t="shared" si="4"/>
        <v>100</v>
      </c>
      <c r="N22" s="11" t="str">
        <f t="shared" si="7"/>
        <v>Enter Raw Assessment</v>
      </c>
      <c r="O22" s="12" t="str">
        <f t="shared" si="5"/>
        <v>Enter Criteria Rating</v>
      </c>
      <c r="P22" s="13">
        <f t="shared" si="6"/>
        <v>0</v>
      </c>
    </row>
    <row r="23" spans="1:16" ht="75" customHeight="1">
      <c r="A23" s="44"/>
      <c r="B23" s="78" t="s">
        <v>149</v>
      </c>
      <c r="C23" s="71" t="s">
        <v>24</v>
      </c>
      <c r="D23" s="29" t="s">
        <v>156</v>
      </c>
      <c r="E23" s="30" t="s">
        <v>70</v>
      </c>
      <c r="F23" s="26" t="s">
        <v>144</v>
      </c>
      <c r="G23" s="46">
        <f t="shared" si="0"/>
        <v>20</v>
      </c>
      <c r="H23" s="11" t="s">
        <v>244</v>
      </c>
      <c r="I23" s="12">
        <v>2</v>
      </c>
      <c r="J23" s="24">
        <f t="shared" si="2"/>
        <v>40</v>
      </c>
      <c r="K23" s="11" t="s">
        <v>245</v>
      </c>
      <c r="L23" s="12">
        <v>5</v>
      </c>
      <c r="M23" s="24">
        <f t="shared" si="4"/>
        <v>100</v>
      </c>
      <c r="N23" s="11" t="str">
        <f t="shared" si="7"/>
        <v>Enter Raw Assessment</v>
      </c>
      <c r="O23" s="12" t="str">
        <f t="shared" si="5"/>
        <v>Enter Criteria Rating</v>
      </c>
      <c r="P23" s="13">
        <f t="shared" si="6"/>
        <v>0</v>
      </c>
    </row>
    <row r="24" spans="1:16" ht="75" customHeight="1">
      <c r="A24" s="44"/>
      <c r="B24" s="78" t="s">
        <v>149</v>
      </c>
      <c r="C24" s="71" t="s">
        <v>27</v>
      </c>
      <c r="D24" s="29" t="s">
        <v>158</v>
      </c>
      <c r="E24" s="30" t="s">
        <v>91</v>
      </c>
      <c r="F24" s="26" t="s">
        <v>144</v>
      </c>
      <c r="G24" s="46">
        <f t="shared" si="0"/>
        <v>20</v>
      </c>
      <c r="H24" s="11" t="s">
        <v>246</v>
      </c>
      <c r="I24" s="12">
        <v>5</v>
      </c>
      <c r="J24" s="24">
        <f t="shared" si="2"/>
        <v>100</v>
      </c>
      <c r="K24" s="11" t="s">
        <v>247</v>
      </c>
      <c r="L24" s="12">
        <v>2</v>
      </c>
      <c r="M24" s="24">
        <f t="shared" si="4"/>
        <v>40</v>
      </c>
      <c r="N24" s="11" t="str">
        <f t="shared" si="7"/>
        <v>Enter Raw Assessment</v>
      </c>
      <c r="O24" s="12" t="str">
        <f t="shared" si="5"/>
        <v>Enter Criteria Rating</v>
      </c>
      <c r="P24" s="13">
        <f t="shared" si="6"/>
        <v>0</v>
      </c>
    </row>
    <row r="25" spans="1:16" ht="75" customHeight="1">
      <c r="A25" s="44"/>
      <c r="B25" s="78" t="s">
        <v>149</v>
      </c>
      <c r="C25" s="71" t="s">
        <v>55</v>
      </c>
      <c r="D25" s="29" t="s">
        <v>159</v>
      </c>
      <c r="E25" s="30" t="s">
        <v>132</v>
      </c>
      <c r="F25" s="26" t="s">
        <v>144</v>
      </c>
      <c r="G25" s="46">
        <f t="shared" si="0"/>
        <v>20</v>
      </c>
      <c r="H25" s="11" t="s">
        <v>248</v>
      </c>
      <c r="I25" s="12">
        <v>3</v>
      </c>
      <c r="J25" s="24">
        <f t="shared" si="2"/>
        <v>60</v>
      </c>
      <c r="K25" s="11" t="s">
        <v>249</v>
      </c>
      <c r="L25" s="12">
        <v>4</v>
      </c>
      <c r="M25" s="24">
        <f t="shared" si="4"/>
        <v>80</v>
      </c>
      <c r="N25" s="11" t="str">
        <f t="shared" si="7"/>
        <v>Enter Raw Assessment</v>
      </c>
      <c r="O25" s="12" t="str">
        <f t="shared" si="5"/>
        <v>Enter Criteria Rating</v>
      </c>
      <c r="P25" s="13">
        <f t="shared" si="6"/>
        <v>0</v>
      </c>
    </row>
    <row r="26" spans="1:16" ht="75" customHeight="1">
      <c r="A26" s="44"/>
      <c r="B26" s="80" t="s">
        <v>51</v>
      </c>
      <c r="C26" s="71" t="s">
        <v>140</v>
      </c>
      <c r="D26" s="29" t="s">
        <v>162</v>
      </c>
      <c r="E26" s="30" t="s">
        <v>32</v>
      </c>
      <c r="F26" s="26" t="s">
        <v>144</v>
      </c>
      <c r="G26" s="46">
        <f t="shared" si="0"/>
        <v>20</v>
      </c>
      <c r="H26" s="11" t="s">
        <v>250</v>
      </c>
      <c r="I26" s="12">
        <v>5</v>
      </c>
      <c r="J26" s="24">
        <f t="shared" si="2"/>
        <v>100</v>
      </c>
      <c r="K26" s="11" t="s">
        <v>251</v>
      </c>
      <c r="L26" s="12">
        <v>3</v>
      </c>
      <c r="M26" s="24">
        <f t="shared" si="4"/>
        <v>60</v>
      </c>
      <c r="N26" s="11" t="str">
        <f t="shared" si="7"/>
        <v>Enter Raw Assessment</v>
      </c>
      <c r="O26" s="12" t="str">
        <f t="shared" si="5"/>
        <v>Enter Criteria Rating</v>
      </c>
      <c r="P26" s="13">
        <f t="shared" si="6"/>
        <v>0</v>
      </c>
    </row>
    <row r="27" spans="1:16" ht="75" customHeight="1">
      <c r="A27" s="44"/>
      <c r="B27" s="81" t="s">
        <v>96</v>
      </c>
      <c r="C27" s="71" t="s">
        <v>73</v>
      </c>
      <c r="D27" s="29" t="s">
        <v>165</v>
      </c>
      <c r="E27" s="30" t="s">
        <v>74</v>
      </c>
      <c r="F27" s="26" t="s">
        <v>144</v>
      </c>
      <c r="G27" s="46">
        <f t="shared" si="0"/>
        <v>20</v>
      </c>
      <c r="H27" s="11" t="s">
        <v>235</v>
      </c>
      <c r="I27" s="12">
        <v>1</v>
      </c>
      <c r="J27" s="24">
        <f t="shared" si="2"/>
        <v>20</v>
      </c>
      <c r="K27" s="11" t="s">
        <v>252</v>
      </c>
      <c r="L27" s="12">
        <v>1</v>
      </c>
      <c r="M27" s="24">
        <f t="shared" si="4"/>
        <v>20</v>
      </c>
      <c r="N27" s="11" t="str">
        <f t="shared" si="7"/>
        <v>Enter Raw Assessment</v>
      </c>
      <c r="O27" s="12" t="str">
        <f t="shared" si="5"/>
        <v>Enter Criteria Rating</v>
      </c>
      <c r="P27" s="13">
        <f t="shared" si="6"/>
        <v>0</v>
      </c>
    </row>
    <row r="28" spans="1:16" ht="75" customHeight="1">
      <c r="A28" s="44"/>
      <c r="B28" s="81" t="s">
        <v>96</v>
      </c>
      <c r="C28" s="71" t="s">
        <v>75</v>
      </c>
      <c r="D28" s="29" t="s">
        <v>166</v>
      </c>
      <c r="E28" s="30" t="s">
        <v>125</v>
      </c>
      <c r="F28" s="26" t="s">
        <v>144</v>
      </c>
      <c r="G28" s="46">
        <f t="shared" si="0"/>
        <v>20</v>
      </c>
      <c r="H28" s="11" t="s">
        <v>253</v>
      </c>
      <c r="I28" s="12">
        <v>3</v>
      </c>
      <c r="J28" s="24">
        <f t="shared" si="2"/>
        <v>60</v>
      </c>
      <c r="K28" s="11" t="s">
        <v>254</v>
      </c>
      <c r="L28" s="12">
        <v>4</v>
      </c>
      <c r="M28" s="24">
        <f t="shared" si="4"/>
        <v>80</v>
      </c>
      <c r="N28" s="11" t="str">
        <f t="shared" si="7"/>
        <v>Enter Raw Assessment</v>
      </c>
      <c r="O28" s="12" t="str">
        <f t="shared" si="5"/>
        <v>Enter Criteria Rating</v>
      </c>
      <c r="P28" s="13">
        <f t="shared" si="6"/>
        <v>0</v>
      </c>
    </row>
    <row r="29" spans="1:16" ht="75" customHeight="1">
      <c r="A29" s="44"/>
      <c r="B29" s="81" t="s">
        <v>96</v>
      </c>
      <c r="C29" s="71" t="s">
        <v>128</v>
      </c>
      <c r="D29" s="29" t="s">
        <v>168</v>
      </c>
      <c r="E29" s="30" t="s">
        <v>129</v>
      </c>
      <c r="F29" s="26" t="s">
        <v>144</v>
      </c>
      <c r="G29" s="46">
        <f t="shared" si="0"/>
        <v>20</v>
      </c>
      <c r="H29" s="11" t="s">
        <v>255</v>
      </c>
      <c r="I29" s="12">
        <v>5</v>
      </c>
      <c r="J29" s="24">
        <f t="shared" si="2"/>
        <v>100</v>
      </c>
      <c r="K29" s="11" t="s">
        <v>255</v>
      </c>
      <c r="L29" s="12">
        <v>5</v>
      </c>
      <c r="M29" s="24">
        <f t="shared" si="4"/>
        <v>100</v>
      </c>
      <c r="N29" s="11" t="str">
        <f t="shared" si="7"/>
        <v>Enter Raw Assessment</v>
      </c>
      <c r="O29" s="12" t="str">
        <f t="shared" si="5"/>
        <v>Enter Criteria Rating</v>
      </c>
      <c r="P29" s="13">
        <f t="shared" si="6"/>
        <v>0</v>
      </c>
    </row>
    <row r="30" spans="1:16" ht="75" customHeight="1">
      <c r="A30" s="44"/>
      <c r="B30" s="78" t="s">
        <v>149</v>
      </c>
      <c r="C30" s="71" t="s">
        <v>85</v>
      </c>
      <c r="D30" s="29" t="s">
        <v>175</v>
      </c>
      <c r="E30" s="30" t="s">
        <v>87</v>
      </c>
      <c r="F30" s="26" t="s">
        <v>144</v>
      </c>
      <c r="G30" s="46">
        <f t="shared" si="0"/>
        <v>20</v>
      </c>
      <c r="H30" s="11" t="s">
        <v>256</v>
      </c>
      <c r="I30" s="12">
        <v>5</v>
      </c>
      <c r="J30" s="24">
        <f t="shared" si="2"/>
        <v>100</v>
      </c>
      <c r="K30" s="11" t="s">
        <v>257</v>
      </c>
      <c r="L30" s="12">
        <v>4</v>
      </c>
      <c r="M30" s="24">
        <f t="shared" si="4"/>
        <v>80</v>
      </c>
      <c r="N30" s="11" t="str">
        <f t="shared" si="7"/>
        <v>Enter Raw Assessment</v>
      </c>
      <c r="O30" s="12" t="str">
        <f t="shared" si="5"/>
        <v>Enter Criteria Rating</v>
      </c>
      <c r="P30" s="13">
        <f t="shared" si="6"/>
        <v>0</v>
      </c>
    </row>
    <row r="31" spans="1:16" ht="75" customHeight="1">
      <c r="A31" s="44"/>
      <c r="B31" s="78" t="s">
        <v>149</v>
      </c>
      <c r="C31" s="71" t="s">
        <v>83</v>
      </c>
      <c r="D31" s="29" t="s">
        <v>177</v>
      </c>
      <c r="E31" s="30" t="s">
        <v>86</v>
      </c>
      <c r="F31" s="26" t="s">
        <v>144</v>
      </c>
      <c r="G31" s="46">
        <f t="shared" si="0"/>
        <v>20</v>
      </c>
      <c r="H31" s="11" t="s">
        <v>258</v>
      </c>
      <c r="I31" s="12">
        <v>4</v>
      </c>
      <c r="J31" s="24">
        <f t="shared" si="2"/>
        <v>80</v>
      </c>
      <c r="K31" s="11" t="s">
        <v>259</v>
      </c>
      <c r="L31" s="12">
        <v>5</v>
      </c>
      <c r="M31" s="24">
        <f t="shared" si="4"/>
        <v>100</v>
      </c>
      <c r="N31" s="11" t="str">
        <f t="shared" si="7"/>
        <v>Enter Raw Assessment</v>
      </c>
      <c r="O31" s="12" t="str">
        <f t="shared" si="5"/>
        <v>Enter Criteria Rating</v>
      </c>
      <c r="P31" s="13">
        <f t="shared" si="6"/>
        <v>0</v>
      </c>
    </row>
    <row r="32" spans="1:16" ht="75" customHeight="1">
      <c r="A32" s="44"/>
      <c r="B32" s="78" t="s">
        <v>149</v>
      </c>
      <c r="C32" s="71" t="s">
        <v>84</v>
      </c>
      <c r="D32" s="29" t="s">
        <v>178</v>
      </c>
      <c r="E32" s="30" t="s">
        <v>143</v>
      </c>
      <c r="F32" s="26" t="s">
        <v>144</v>
      </c>
      <c r="G32" s="46">
        <f t="shared" si="0"/>
        <v>20</v>
      </c>
      <c r="H32" s="11" t="s">
        <v>259</v>
      </c>
      <c r="I32" s="12">
        <v>5</v>
      </c>
      <c r="J32" s="24">
        <f t="shared" si="2"/>
        <v>100</v>
      </c>
      <c r="K32" s="11" t="s">
        <v>259</v>
      </c>
      <c r="L32" s="12">
        <v>5</v>
      </c>
      <c r="M32" s="24">
        <f t="shared" si="4"/>
        <v>100</v>
      </c>
      <c r="N32" s="11" t="str">
        <f t="shared" si="7"/>
        <v>Enter Raw Assessment</v>
      </c>
      <c r="O32" s="12" t="str">
        <f t="shared" si="5"/>
        <v>Enter Criteria Rating</v>
      </c>
      <c r="P32" s="13">
        <f t="shared" si="6"/>
        <v>0</v>
      </c>
    </row>
    <row r="33" spans="1:16" ht="75" customHeight="1">
      <c r="A33" s="44"/>
      <c r="B33" s="78" t="s">
        <v>149</v>
      </c>
      <c r="C33" s="71" t="s">
        <v>56</v>
      </c>
      <c r="D33" s="29" t="s">
        <v>181</v>
      </c>
      <c r="E33" s="30" t="s">
        <v>95</v>
      </c>
      <c r="F33" s="26" t="s">
        <v>144</v>
      </c>
      <c r="G33" s="46">
        <f t="shared" si="0"/>
        <v>20</v>
      </c>
      <c r="H33" s="11" t="s">
        <v>260</v>
      </c>
      <c r="I33" s="12">
        <v>3</v>
      </c>
      <c r="J33" s="24">
        <f t="shared" si="2"/>
        <v>60</v>
      </c>
      <c r="K33" s="11" t="s">
        <v>260</v>
      </c>
      <c r="L33" s="12">
        <v>3</v>
      </c>
      <c r="M33" s="24">
        <f t="shared" si="4"/>
        <v>60</v>
      </c>
      <c r="N33" s="11" t="str">
        <f t="shared" si="7"/>
        <v>Enter Raw Assessment</v>
      </c>
      <c r="O33" s="12" t="str">
        <f t="shared" si="5"/>
        <v>Enter Criteria Rating</v>
      </c>
      <c r="P33" s="13">
        <f t="shared" si="6"/>
        <v>0</v>
      </c>
    </row>
    <row r="34" spans="1:16" ht="75" customHeight="1">
      <c r="A34" s="44"/>
      <c r="B34" s="80" t="s">
        <v>51</v>
      </c>
      <c r="C34" s="71" t="s">
        <v>35</v>
      </c>
      <c r="D34" s="29" t="s">
        <v>185</v>
      </c>
      <c r="E34" s="30" t="s">
        <v>29</v>
      </c>
      <c r="F34" s="26" t="s">
        <v>144</v>
      </c>
      <c r="G34" s="46">
        <f t="shared" si="0"/>
        <v>20</v>
      </c>
      <c r="H34" s="11" t="s">
        <v>259</v>
      </c>
      <c r="I34" s="12">
        <v>5</v>
      </c>
      <c r="J34" s="24">
        <f t="shared" si="2"/>
        <v>100</v>
      </c>
      <c r="K34" s="11" t="s">
        <v>259</v>
      </c>
      <c r="L34" s="12">
        <v>5</v>
      </c>
      <c r="M34" s="24">
        <f t="shared" si="4"/>
        <v>100</v>
      </c>
      <c r="N34" s="11" t="str">
        <f t="shared" si="7"/>
        <v>Enter Raw Assessment</v>
      </c>
      <c r="O34" s="12" t="str">
        <f t="shared" si="5"/>
        <v>Enter Criteria Rating</v>
      </c>
      <c r="P34" s="13">
        <f t="shared" si="6"/>
        <v>0</v>
      </c>
    </row>
    <row r="35" spans="1:16" ht="75" customHeight="1">
      <c r="A35" s="44"/>
      <c r="B35" s="80" t="s">
        <v>51</v>
      </c>
      <c r="C35" s="71" t="s">
        <v>36</v>
      </c>
      <c r="D35" s="29" t="s">
        <v>186</v>
      </c>
      <c r="E35" s="30" t="s">
        <v>30</v>
      </c>
      <c r="F35" s="26" t="s">
        <v>144</v>
      </c>
      <c r="G35" s="46">
        <f t="shared" si="0"/>
        <v>20</v>
      </c>
      <c r="H35" s="11" t="s">
        <v>261</v>
      </c>
      <c r="I35" s="12">
        <v>2</v>
      </c>
      <c r="J35" s="24">
        <f t="shared" si="2"/>
        <v>40</v>
      </c>
      <c r="K35" s="11" t="s">
        <v>262</v>
      </c>
      <c r="L35" s="12">
        <v>5</v>
      </c>
      <c r="M35" s="24">
        <f t="shared" si="4"/>
        <v>100</v>
      </c>
      <c r="N35" s="11" t="str">
        <f t="shared" si="7"/>
        <v>Enter Raw Assessment</v>
      </c>
      <c r="O35" s="12" t="str">
        <f t="shared" si="5"/>
        <v>Enter Criteria Rating</v>
      </c>
      <c r="P35" s="13">
        <f t="shared" si="6"/>
        <v>0</v>
      </c>
    </row>
    <row r="36" spans="1:16" ht="75" customHeight="1">
      <c r="A36" s="44"/>
      <c r="B36" s="80" t="s">
        <v>51</v>
      </c>
      <c r="C36" s="71" t="s">
        <v>59</v>
      </c>
      <c r="D36" s="29" t="s">
        <v>193</v>
      </c>
      <c r="E36" s="30" t="s">
        <v>60</v>
      </c>
      <c r="F36" s="26" t="s">
        <v>144</v>
      </c>
      <c r="G36" s="46">
        <f t="shared" si="0"/>
        <v>20</v>
      </c>
      <c r="H36" s="11" t="s">
        <v>263</v>
      </c>
      <c r="I36" s="12">
        <v>3</v>
      </c>
      <c r="J36" s="24">
        <f t="shared" si="2"/>
        <v>60</v>
      </c>
      <c r="K36" s="11" t="s">
        <v>264</v>
      </c>
      <c r="L36" s="12">
        <v>2</v>
      </c>
      <c r="M36" s="24">
        <f t="shared" si="4"/>
        <v>40</v>
      </c>
      <c r="N36" s="11" t="str">
        <f t="shared" si="7"/>
        <v>Enter Raw Assessment</v>
      </c>
      <c r="O36" s="12" t="str">
        <f t="shared" si="5"/>
        <v>Enter Criteria Rating</v>
      </c>
      <c r="P36" s="13">
        <f t="shared" si="6"/>
        <v>0</v>
      </c>
    </row>
    <row r="37" spans="1:16" ht="75" customHeight="1">
      <c r="A37" s="44"/>
      <c r="B37" s="82" t="s">
        <v>150</v>
      </c>
      <c r="C37" s="71" t="s">
        <v>44</v>
      </c>
      <c r="D37" s="29" t="s">
        <v>194</v>
      </c>
      <c r="E37" s="30" t="s">
        <v>47</v>
      </c>
      <c r="F37" s="26" t="s">
        <v>144</v>
      </c>
      <c r="G37" s="46">
        <f t="shared" si="0"/>
        <v>20</v>
      </c>
      <c r="H37" s="11" t="s">
        <v>265</v>
      </c>
      <c r="I37" s="12">
        <v>5</v>
      </c>
      <c r="J37" s="24">
        <f t="shared" si="2"/>
        <v>100</v>
      </c>
      <c r="K37" s="11" t="s">
        <v>266</v>
      </c>
      <c r="L37" s="12">
        <v>5</v>
      </c>
      <c r="M37" s="24">
        <f t="shared" si="4"/>
        <v>100</v>
      </c>
      <c r="N37" s="11" t="str">
        <f t="shared" si="7"/>
        <v>Enter Raw Assessment</v>
      </c>
      <c r="O37" s="12" t="str">
        <f t="shared" si="5"/>
        <v>Enter Criteria Rating</v>
      </c>
      <c r="P37" s="13">
        <f t="shared" si="6"/>
        <v>0</v>
      </c>
    </row>
    <row r="38" spans="1:16" ht="75" customHeight="1">
      <c r="A38" s="44"/>
      <c r="B38" s="78" t="s">
        <v>149</v>
      </c>
      <c r="C38" s="71" t="s">
        <v>28</v>
      </c>
      <c r="D38" s="29" t="s">
        <v>176</v>
      </c>
      <c r="E38" s="30" t="s">
        <v>136</v>
      </c>
      <c r="F38" s="26" t="s">
        <v>21</v>
      </c>
      <c r="G38" s="46">
        <v>10</v>
      </c>
      <c r="H38" s="11" t="s">
        <v>267</v>
      </c>
      <c r="I38" s="12">
        <v>2</v>
      </c>
      <c r="J38" s="24">
        <f t="shared" si="2"/>
        <v>20</v>
      </c>
      <c r="K38" s="11" t="s">
        <v>268</v>
      </c>
      <c r="L38" s="12">
        <v>5</v>
      </c>
      <c r="M38" s="24">
        <f t="shared" si="4"/>
        <v>50</v>
      </c>
      <c r="N38" s="11" t="str">
        <f t="shared" si="7"/>
        <v>Enter Raw Assessment</v>
      </c>
      <c r="O38" s="12" t="str">
        <f t="shared" si="5"/>
        <v>Enter Criteria Rating</v>
      </c>
      <c r="P38" s="13">
        <f t="shared" si="6"/>
        <v>0</v>
      </c>
    </row>
    <row r="39" spans="1:16" ht="75" customHeight="1">
      <c r="A39" s="44"/>
      <c r="B39" s="80" t="s">
        <v>51</v>
      </c>
      <c r="C39" s="71" t="s">
        <v>38</v>
      </c>
      <c r="D39" s="29" t="s">
        <v>188</v>
      </c>
      <c r="E39" s="30" t="s">
        <v>137</v>
      </c>
      <c r="F39" s="26" t="s">
        <v>21</v>
      </c>
      <c r="G39" s="46">
        <v>10</v>
      </c>
      <c r="H39" s="11" t="s">
        <v>269</v>
      </c>
      <c r="I39" s="12">
        <v>5</v>
      </c>
      <c r="J39" s="24">
        <f t="shared" si="2"/>
        <v>50</v>
      </c>
      <c r="K39" s="11" t="s">
        <v>270</v>
      </c>
      <c r="L39" s="12">
        <v>3</v>
      </c>
      <c r="M39" s="24">
        <f t="shared" si="4"/>
        <v>30</v>
      </c>
      <c r="N39" s="11" t="str">
        <f t="shared" si="7"/>
        <v>Enter Raw Assessment</v>
      </c>
      <c r="O39" s="12" t="str">
        <f t="shared" si="5"/>
        <v>Enter Criteria Rating</v>
      </c>
      <c r="P39" s="13">
        <f t="shared" si="6"/>
        <v>0</v>
      </c>
    </row>
    <row r="40" spans="1:16" ht="75" customHeight="1">
      <c r="A40" s="44"/>
      <c r="B40" s="78" t="s">
        <v>149</v>
      </c>
      <c r="C40" s="71" t="s">
        <v>79</v>
      </c>
      <c r="D40" s="29" t="s">
        <v>172</v>
      </c>
      <c r="E40" s="30" t="s">
        <v>135</v>
      </c>
      <c r="F40" s="26" t="s">
        <v>21</v>
      </c>
      <c r="G40" s="46">
        <v>9</v>
      </c>
      <c r="H40" s="11" t="s">
        <v>271</v>
      </c>
      <c r="I40" s="12">
        <v>3</v>
      </c>
      <c r="J40" s="24">
        <f t="shared" si="2"/>
        <v>27</v>
      </c>
      <c r="K40" s="11" t="s">
        <v>272</v>
      </c>
      <c r="L40" s="12">
        <v>5</v>
      </c>
      <c r="M40" s="24">
        <f t="shared" si="4"/>
        <v>45</v>
      </c>
      <c r="N40" s="11" t="str">
        <f t="shared" si="7"/>
        <v>Enter Raw Assessment</v>
      </c>
      <c r="O40" s="12" t="str">
        <f t="shared" si="5"/>
        <v>Enter Criteria Rating</v>
      </c>
      <c r="P40" s="13">
        <f t="shared" si="6"/>
        <v>0</v>
      </c>
    </row>
    <row r="41" spans="1:16" ht="75" customHeight="1">
      <c r="A41" s="44"/>
      <c r="B41" s="78" t="s">
        <v>149</v>
      </c>
      <c r="C41" s="71" t="s">
        <v>80</v>
      </c>
      <c r="D41" s="29" t="s">
        <v>173</v>
      </c>
      <c r="E41" s="30" t="s">
        <v>92</v>
      </c>
      <c r="F41" s="26" t="s">
        <v>21</v>
      </c>
      <c r="G41" s="46">
        <v>8</v>
      </c>
      <c r="H41" s="11" t="s">
        <v>273</v>
      </c>
      <c r="I41" s="12">
        <v>3</v>
      </c>
      <c r="J41" s="24">
        <f t="shared" si="2"/>
        <v>24</v>
      </c>
      <c r="K41" s="11" t="s">
        <v>273</v>
      </c>
      <c r="L41" s="12">
        <v>5</v>
      </c>
      <c r="M41" s="24">
        <f t="shared" si="4"/>
        <v>40</v>
      </c>
      <c r="N41" s="11" t="str">
        <f t="shared" si="7"/>
        <v>Enter Raw Assessment</v>
      </c>
      <c r="O41" s="12" t="str">
        <f t="shared" si="5"/>
        <v>Enter Criteria Rating</v>
      </c>
      <c r="P41" s="13">
        <f t="shared" si="6"/>
        <v>0</v>
      </c>
    </row>
    <row r="42" spans="1:16" ht="75" customHeight="1">
      <c r="A42" s="44"/>
      <c r="B42" s="79" t="s">
        <v>52</v>
      </c>
      <c r="C42" s="71" t="s">
        <v>152</v>
      </c>
      <c r="D42" s="29" t="s">
        <v>184</v>
      </c>
      <c r="E42" s="30" t="s">
        <v>42</v>
      </c>
      <c r="F42" s="26" t="s">
        <v>21</v>
      </c>
      <c r="G42" s="46">
        <v>8</v>
      </c>
      <c r="H42" s="11" t="s">
        <v>259</v>
      </c>
      <c r="I42" s="12">
        <v>5</v>
      </c>
      <c r="J42" s="24">
        <f t="shared" si="2"/>
        <v>40</v>
      </c>
      <c r="K42" s="11" t="s">
        <v>274</v>
      </c>
      <c r="L42" s="12">
        <v>4</v>
      </c>
      <c r="M42" s="24">
        <f t="shared" si="4"/>
        <v>32</v>
      </c>
      <c r="N42" s="11" t="str">
        <f t="shared" si="7"/>
        <v>Enter Raw Assessment</v>
      </c>
      <c r="O42" s="12" t="str">
        <f t="shared" si="5"/>
        <v>Enter Criteria Rating</v>
      </c>
      <c r="P42" s="13">
        <f t="shared" si="6"/>
        <v>0</v>
      </c>
    </row>
    <row r="43" spans="1:16" ht="75" customHeight="1">
      <c r="A43" s="44"/>
      <c r="B43" s="80" t="s">
        <v>51</v>
      </c>
      <c r="C43" s="71" t="s">
        <v>37</v>
      </c>
      <c r="D43" s="29" t="s">
        <v>187</v>
      </c>
      <c r="E43" s="30" t="s">
        <v>31</v>
      </c>
      <c r="F43" s="26" t="s">
        <v>21</v>
      </c>
      <c r="G43" s="46">
        <v>8</v>
      </c>
      <c r="H43" s="11" t="s">
        <v>275</v>
      </c>
      <c r="I43" s="12">
        <v>4</v>
      </c>
      <c r="J43" s="24">
        <f t="shared" si="2"/>
        <v>32</v>
      </c>
      <c r="K43" s="11" t="s">
        <v>276</v>
      </c>
      <c r="L43" s="12">
        <v>4</v>
      </c>
      <c r="M43" s="24">
        <f t="shared" si="4"/>
        <v>32</v>
      </c>
      <c r="N43" s="11" t="str">
        <f t="shared" si="7"/>
        <v>Enter Raw Assessment</v>
      </c>
      <c r="O43" s="12" t="str">
        <f t="shared" si="5"/>
        <v>Enter Criteria Rating</v>
      </c>
      <c r="P43" s="13">
        <f t="shared" si="6"/>
        <v>0</v>
      </c>
    </row>
    <row r="44" spans="1:16" ht="75" customHeight="1">
      <c r="A44" s="44"/>
      <c r="B44" s="80" t="s">
        <v>51</v>
      </c>
      <c r="C44" s="71" t="s">
        <v>39</v>
      </c>
      <c r="D44" s="29" t="s">
        <v>189</v>
      </c>
      <c r="E44" s="30" t="s">
        <v>33</v>
      </c>
      <c r="F44" s="26" t="s">
        <v>21</v>
      </c>
      <c r="G44" s="46">
        <v>8</v>
      </c>
      <c r="H44" s="11" t="s">
        <v>235</v>
      </c>
      <c r="I44" s="12">
        <v>1</v>
      </c>
      <c r="J44" s="24">
        <f t="shared" si="2"/>
        <v>8</v>
      </c>
      <c r="K44" s="11" t="s">
        <v>235</v>
      </c>
      <c r="L44" s="12">
        <v>1</v>
      </c>
      <c r="M44" s="24">
        <f t="shared" si="4"/>
        <v>8</v>
      </c>
      <c r="N44" s="11" t="str">
        <f t="shared" si="7"/>
        <v>Enter Raw Assessment</v>
      </c>
      <c r="O44" s="12" t="str">
        <f t="shared" si="5"/>
        <v>Enter Criteria Rating</v>
      </c>
      <c r="P44" s="13">
        <f t="shared" si="6"/>
        <v>0</v>
      </c>
    </row>
    <row r="45" spans="1:16" ht="75" customHeight="1">
      <c r="A45" s="44"/>
      <c r="B45" s="82" t="s">
        <v>150</v>
      </c>
      <c r="C45" s="71" t="s">
        <v>45</v>
      </c>
      <c r="D45" s="29" t="s">
        <v>195</v>
      </c>
      <c r="E45" s="30" t="s">
        <v>48</v>
      </c>
      <c r="F45" s="26" t="s">
        <v>21</v>
      </c>
      <c r="G45" s="46">
        <v>8</v>
      </c>
      <c r="H45" s="11" t="s">
        <v>277</v>
      </c>
      <c r="I45" s="12">
        <v>2</v>
      </c>
      <c r="J45" s="24">
        <f t="shared" si="2"/>
        <v>16</v>
      </c>
      <c r="K45" s="11" t="s">
        <v>259</v>
      </c>
      <c r="L45" s="12">
        <v>5</v>
      </c>
      <c r="M45" s="24">
        <f t="shared" si="4"/>
        <v>40</v>
      </c>
      <c r="N45" s="11" t="str">
        <f t="shared" si="7"/>
        <v>Enter Raw Assessment</v>
      </c>
      <c r="O45" s="12" t="str">
        <f t="shared" si="5"/>
        <v>Enter Criteria Rating</v>
      </c>
      <c r="P45" s="13">
        <f t="shared" si="6"/>
        <v>0</v>
      </c>
    </row>
    <row r="46" spans="1:16" ht="75" customHeight="1">
      <c r="A46" s="44"/>
      <c r="B46" s="82" t="s">
        <v>150</v>
      </c>
      <c r="C46" s="71" t="s">
        <v>46</v>
      </c>
      <c r="D46" s="29" t="s">
        <v>196</v>
      </c>
      <c r="E46" s="30" t="s">
        <v>99</v>
      </c>
      <c r="F46" s="26" t="s">
        <v>21</v>
      </c>
      <c r="G46" s="46">
        <v>8</v>
      </c>
      <c r="H46" s="11" t="s">
        <v>278</v>
      </c>
      <c r="I46" s="12">
        <v>3</v>
      </c>
      <c r="J46" s="24">
        <f t="shared" si="2"/>
        <v>24</v>
      </c>
      <c r="K46" s="11" t="s">
        <v>279</v>
      </c>
      <c r="L46" s="12">
        <v>1</v>
      </c>
      <c r="M46" s="24">
        <f t="shared" si="4"/>
        <v>8</v>
      </c>
      <c r="N46" s="11" t="str">
        <f t="shared" si="7"/>
        <v>Enter Raw Assessment</v>
      </c>
      <c r="O46" s="12" t="str">
        <f t="shared" si="5"/>
        <v>Enter Criteria Rating</v>
      </c>
      <c r="P46" s="13">
        <f t="shared" si="6"/>
        <v>0</v>
      </c>
    </row>
    <row r="47" spans="1:16" ht="75" customHeight="1">
      <c r="A47" s="44"/>
      <c r="B47" s="78" t="s">
        <v>149</v>
      </c>
      <c r="C47" s="71" t="s">
        <v>88</v>
      </c>
      <c r="D47" s="29" t="s">
        <v>179</v>
      </c>
      <c r="E47" s="30" t="s">
        <v>93</v>
      </c>
      <c r="F47" s="26" t="s">
        <v>21</v>
      </c>
      <c r="G47" s="46">
        <v>6</v>
      </c>
      <c r="H47" s="11" t="s">
        <v>280</v>
      </c>
      <c r="I47" s="12">
        <v>5</v>
      </c>
      <c r="J47" s="24">
        <f t="shared" si="2"/>
        <v>30</v>
      </c>
      <c r="K47" s="11" t="s">
        <v>281</v>
      </c>
      <c r="L47" s="12">
        <v>1</v>
      </c>
      <c r="M47" s="24">
        <f t="shared" si="4"/>
        <v>6</v>
      </c>
      <c r="N47" s="11" t="str">
        <f t="shared" si="7"/>
        <v>Enter Raw Assessment</v>
      </c>
      <c r="O47" s="12" t="str">
        <f t="shared" si="5"/>
        <v>Enter Criteria Rating</v>
      </c>
      <c r="P47" s="13">
        <f t="shared" si="6"/>
        <v>0</v>
      </c>
    </row>
    <row r="48" spans="1:16" ht="75" customHeight="1">
      <c r="A48" s="44"/>
      <c r="B48" s="78" t="s">
        <v>149</v>
      </c>
      <c r="C48" s="71" t="s">
        <v>89</v>
      </c>
      <c r="D48" s="29" t="s">
        <v>180</v>
      </c>
      <c r="E48" s="30" t="s">
        <v>90</v>
      </c>
      <c r="F48" s="26" t="s">
        <v>21</v>
      </c>
      <c r="G48" s="46">
        <v>6</v>
      </c>
      <c r="H48" s="11" t="s">
        <v>288</v>
      </c>
      <c r="I48" s="12">
        <v>5</v>
      </c>
      <c r="J48" s="24">
        <f t="shared" si="2"/>
        <v>30</v>
      </c>
      <c r="K48" s="11" t="s">
        <v>282</v>
      </c>
      <c r="L48" s="12">
        <v>4</v>
      </c>
      <c r="M48" s="24">
        <f t="shared" si="4"/>
        <v>24</v>
      </c>
      <c r="N48" s="11" t="str">
        <f t="shared" si="7"/>
        <v>Enter Raw Assessment</v>
      </c>
      <c r="O48" s="12" t="str">
        <f t="shared" si="5"/>
        <v>Enter Criteria Rating</v>
      </c>
      <c r="P48" s="13">
        <f t="shared" si="6"/>
        <v>0</v>
      </c>
    </row>
    <row r="49" spans="1:16" ht="75" customHeight="1">
      <c r="A49" s="44"/>
      <c r="B49" s="78" t="s">
        <v>149</v>
      </c>
      <c r="C49" s="71" t="s">
        <v>26</v>
      </c>
      <c r="D49" s="29" t="s">
        <v>171</v>
      </c>
      <c r="E49" s="30" t="s">
        <v>25</v>
      </c>
      <c r="F49" s="26" t="s">
        <v>21</v>
      </c>
      <c r="G49" s="46">
        <v>5</v>
      </c>
      <c r="H49" s="11" t="s">
        <v>283</v>
      </c>
      <c r="I49" s="12">
        <v>5</v>
      </c>
      <c r="J49" s="24">
        <f t="shared" si="2"/>
        <v>25</v>
      </c>
      <c r="K49" s="11" t="s">
        <v>284</v>
      </c>
      <c r="L49" s="12">
        <v>3</v>
      </c>
      <c r="M49" s="24">
        <f t="shared" si="4"/>
        <v>15</v>
      </c>
      <c r="N49" s="11" t="str">
        <f t="shared" si="7"/>
        <v>Enter Raw Assessment</v>
      </c>
      <c r="O49" s="12" t="str">
        <f t="shared" si="5"/>
        <v>Enter Criteria Rating</v>
      </c>
      <c r="P49" s="13">
        <f t="shared" si="6"/>
        <v>0</v>
      </c>
    </row>
    <row r="50" spans="1:16" ht="75" customHeight="1">
      <c r="A50" s="44"/>
      <c r="B50" s="118" t="s">
        <v>53</v>
      </c>
      <c r="C50" s="71" t="s">
        <v>49</v>
      </c>
      <c r="D50" s="29" t="s">
        <v>197</v>
      </c>
      <c r="E50" s="30" t="s">
        <v>50</v>
      </c>
      <c r="F50" s="119" t="s">
        <v>21</v>
      </c>
      <c r="G50" s="46">
        <v>4</v>
      </c>
      <c r="H50" s="11" t="s">
        <v>285</v>
      </c>
      <c r="I50" s="12">
        <v>1</v>
      </c>
      <c r="J50" s="24">
        <f t="shared" si="2"/>
        <v>4</v>
      </c>
      <c r="K50" s="11" t="s">
        <v>286</v>
      </c>
      <c r="L50" s="12">
        <v>5</v>
      </c>
      <c r="M50" s="24">
        <f t="shared" si="4"/>
        <v>20</v>
      </c>
      <c r="N50" s="11" t="str">
        <f t="shared" si="7"/>
        <v>Enter Raw Assessment</v>
      </c>
      <c r="O50" s="12" t="str">
        <f t="shared" si="5"/>
        <v>Enter Criteria Rating</v>
      </c>
      <c r="P50" s="13">
        <f t="shared" si="6"/>
        <v>0</v>
      </c>
    </row>
    <row r="51" spans="1:16" ht="75" customHeight="1">
      <c r="A51" s="44"/>
      <c r="B51" s="81" t="s">
        <v>96</v>
      </c>
      <c r="C51" s="71" t="s">
        <v>72</v>
      </c>
      <c r="D51" s="29" t="s">
        <v>164</v>
      </c>
      <c r="E51" s="30" t="s">
        <v>287</v>
      </c>
      <c r="F51" s="26" t="s">
        <v>21</v>
      </c>
      <c r="G51" s="46">
        <v>1</v>
      </c>
      <c r="H51" s="11" t="s">
        <v>235</v>
      </c>
      <c r="I51" s="12">
        <v>1</v>
      </c>
      <c r="J51" s="24">
        <f t="shared" si="2"/>
        <v>1</v>
      </c>
      <c r="K51" s="11" t="s">
        <v>235</v>
      </c>
      <c r="L51" s="12">
        <v>1</v>
      </c>
      <c r="M51" s="24">
        <f t="shared" si="4"/>
        <v>1</v>
      </c>
      <c r="N51" s="11" t="str">
        <f t="shared" si="7"/>
        <v>Enter Raw Assessment</v>
      </c>
      <c r="O51" s="12" t="str">
        <f t="shared" si="5"/>
        <v>Enter Criteria Rating</v>
      </c>
      <c r="P51" s="13">
        <f t="shared" si="6"/>
        <v>0</v>
      </c>
    </row>
    <row r="52" spans="1:16" ht="75" customHeight="1" thickBot="1">
      <c r="A52" s="44"/>
      <c r="B52" s="120" t="s">
        <v>149</v>
      </c>
      <c r="C52" s="72" t="s">
        <v>81</v>
      </c>
      <c r="D52" s="31" t="s">
        <v>174</v>
      </c>
      <c r="E52" s="32" t="s">
        <v>82</v>
      </c>
      <c r="F52" s="121" t="s">
        <v>21</v>
      </c>
      <c r="G52" s="61">
        <v>1</v>
      </c>
      <c r="H52" s="11" t="s">
        <v>283</v>
      </c>
      <c r="I52" s="62">
        <v>5</v>
      </c>
      <c r="J52" s="63">
        <f t="shared" si="2"/>
        <v>5</v>
      </c>
      <c r="K52" s="11" t="s">
        <v>284</v>
      </c>
      <c r="L52" s="62">
        <v>3</v>
      </c>
      <c r="M52" s="63">
        <f t="shared" si="4"/>
        <v>3</v>
      </c>
      <c r="N52" s="11" t="str">
        <f t="shared" si="7"/>
        <v>Enter Raw Assessment</v>
      </c>
      <c r="O52" s="62" t="str">
        <f t="shared" si="5"/>
        <v>Enter Criteria Rating</v>
      </c>
      <c r="P52" s="64">
        <f t="shared" si="6"/>
        <v>0</v>
      </c>
    </row>
    <row r="53" spans="1:16" s="49" customFormat="1" ht="34.5" customHeight="1" thickTop="1">
      <c r="A53" s="50"/>
      <c r="B53" s="74"/>
      <c r="C53" s="65"/>
      <c r="D53" s="65"/>
      <c r="E53" s="66"/>
      <c r="F53" s="66"/>
      <c r="G53" s="67"/>
      <c r="H53" s="179" t="s">
        <v>19</v>
      </c>
      <c r="I53" s="180"/>
      <c r="J53" s="68">
        <f>SUM(J6:J52)</f>
        <v>1716</v>
      </c>
      <c r="K53" s="179" t="s">
        <v>19</v>
      </c>
      <c r="L53" s="180"/>
      <c r="M53" s="122">
        <f>SUM(M6:M52)</f>
        <v>1834</v>
      </c>
      <c r="N53" s="179" t="s">
        <v>19</v>
      </c>
      <c r="O53" s="180"/>
      <c r="P53" s="69">
        <f>SUM(P6:P52)</f>
        <v>0</v>
      </c>
    </row>
    <row r="54" spans="1:16" s="47" customFormat="1" ht="15.75" customHeight="1">
      <c r="A54" s="48"/>
      <c r="B54" s="75"/>
      <c r="C54" s="55"/>
      <c r="D54" s="55"/>
      <c r="E54" s="56"/>
      <c r="F54" s="56"/>
      <c r="G54" s="57"/>
      <c r="H54" s="187" t="s">
        <v>145</v>
      </c>
      <c r="I54" s="178"/>
      <c r="J54" s="51">
        <f>SUMIF($F6:$F52,"High Priority",J6:J52)</f>
        <v>1380</v>
      </c>
      <c r="K54" s="178" t="s">
        <v>145</v>
      </c>
      <c r="L54" s="178"/>
      <c r="M54" s="123">
        <f>SUMIF($F6:$F52,"High Priority",M6:M52)</f>
        <v>1480</v>
      </c>
      <c r="N54" s="187" t="s">
        <v>145</v>
      </c>
      <c r="O54" s="178"/>
      <c r="P54" s="53">
        <f>SUMIF($F6:$F52,"High Priority",P6:P52)</f>
        <v>0</v>
      </c>
    </row>
    <row r="55" spans="1:16" ht="17.25" customHeight="1" thickBot="1">
      <c r="B55" s="76"/>
      <c r="C55" s="58"/>
      <c r="D55" s="58"/>
      <c r="E55" s="7"/>
      <c r="F55" s="7"/>
      <c r="G55" s="59"/>
      <c r="H55" s="188" t="s">
        <v>146</v>
      </c>
      <c r="I55" s="177"/>
      <c r="J55" s="52">
        <f>SUMIF($F6:$F52,"Desirable",J6:J52)</f>
        <v>336</v>
      </c>
      <c r="K55" s="177" t="s">
        <v>146</v>
      </c>
      <c r="L55" s="177"/>
      <c r="M55" s="124">
        <f>SUMIF($F6:$F52,"Desirable",M6:M52)</f>
        <v>354</v>
      </c>
      <c r="N55" s="188" t="s">
        <v>146</v>
      </c>
      <c r="O55" s="177"/>
      <c r="P55" s="54">
        <f>SUMIF($F6:$F52,"Desirable",P6:P52)</f>
        <v>0</v>
      </c>
    </row>
    <row r="56" spans="1:16" ht="15" thickTop="1"/>
  </sheetData>
  <dataConsolidate/>
  <mergeCells count="19">
    <mergeCell ref="G2:G4"/>
    <mergeCell ref="B2:B5"/>
    <mergeCell ref="C2:C5"/>
    <mergeCell ref="D2:D5"/>
    <mergeCell ref="E2:E5"/>
    <mergeCell ref="F2:F4"/>
    <mergeCell ref="H2:P2"/>
    <mergeCell ref="H3:J3"/>
    <mergeCell ref="K3:M3"/>
    <mergeCell ref="N3:P3"/>
    <mergeCell ref="H53:I53"/>
    <mergeCell ref="K53:L53"/>
    <mergeCell ref="N53:O53"/>
    <mergeCell ref="H54:I54"/>
    <mergeCell ref="K54:L54"/>
    <mergeCell ref="N54:O54"/>
    <mergeCell ref="H55:I55"/>
    <mergeCell ref="K55:L55"/>
    <mergeCell ref="N55:O55"/>
  </mergeCells>
  <conditionalFormatting sqref="J6">
    <cfRule type="cellIs" dxfId="40" priority="29" operator="equal">
      <formula>0</formula>
    </cfRule>
  </conditionalFormatting>
  <conditionalFormatting sqref="J7:J52">
    <cfRule type="cellIs" dxfId="39" priority="30" operator="equal">
      <formula>0</formula>
    </cfRule>
  </conditionalFormatting>
  <conditionalFormatting sqref="F6:F52">
    <cfRule type="cellIs" dxfId="38" priority="26" operator="equal">
      <formula>"Desirable"</formula>
    </cfRule>
    <cfRule type="cellIs" dxfId="37" priority="27" operator="equal">
      <formula>"High Priority"</formula>
    </cfRule>
    <cfRule type="cellIs" dxfId="36" priority="28" operator="equal">
      <formula>"Essential"</formula>
    </cfRule>
  </conditionalFormatting>
  <conditionalFormatting sqref="H6:H52">
    <cfRule type="cellIs" dxfId="35" priority="24" operator="equal">
      <formula>"No"</formula>
    </cfRule>
    <cfRule type="cellIs" dxfId="34" priority="25" operator="equal">
      <formula>"Yes"</formula>
    </cfRule>
  </conditionalFormatting>
  <conditionalFormatting sqref="G6:G16 G24:G52 G18:G22">
    <cfRule type="cellIs" dxfId="33" priority="21" operator="equal">
      <formula>NOT("N/A")</formula>
    </cfRule>
    <cfRule type="cellIs" dxfId="32" priority="22" operator="equal">
      <formula>20</formula>
    </cfRule>
    <cfRule type="cellIs" dxfId="31" priority="23" operator="equal">
      <formula>"N/A"</formula>
    </cfRule>
  </conditionalFormatting>
  <conditionalFormatting sqref="I6:I52">
    <cfRule type="cellIs" dxfId="30" priority="20" operator="equal">
      <formula>"N/A"</formula>
    </cfRule>
  </conditionalFormatting>
  <conditionalFormatting sqref="G23">
    <cfRule type="cellIs" dxfId="29" priority="17" operator="equal">
      <formula>NOT("N/A")</formula>
    </cfRule>
    <cfRule type="cellIs" dxfId="28" priority="18" operator="equal">
      <formula>20</formula>
    </cfRule>
    <cfRule type="cellIs" dxfId="27" priority="19" operator="equal">
      <formula>"N/A"</formula>
    </cfRule>
  </conditionalFormatting>
  <conditionalFormatting sqref="G17">
    <cfRule type="cellIs" dxfId="26" priority="14" operator="equal">
      <formula>NOT("N/A")</formula>
    </cfRule>
    <cfRule type="cellIs" dxfId="25" priority="15" operator="equal">
      <formula>20</formula>
    </cfRule>
    <cfRule type="cellIs" dxfId="24" priority="16" operator="equal">
      <formula>"N/A"</formula>
    </cfRule>
  </conditionalFormatting>
  <conditionalFormatting sqref="J6:J52">
    <cfRule type="cellIs" dxfId="23" priority="13" operator="equal">
      <formula>"N/A"</formula>
    </cfRule>
  </conditionalFormatting>
  <conditionalFormatting sqref="M6">
    <cfRule type="cellIs" dxfId="22" priority="11" operator="equal">
      <formula>0</formula>
    </cfRule>
  </conditionalFormatting>
  <conditionalFormatting sqref="M7:M52">
    <cfRule type="cellIs" dxfId="21" priority="12" operator="equal">
      <formula>0</formula>
    </cfRule>
  </conditionalFormatting>
  <conditionalFormatting sqref="L6:L52">
    <cfRule type="cellIs" dxfId="20" priority="10" operator="equal">
      <formula>"N/A"</formula>
    </cfRule>
  </conditionalFormatting>
  <conditionalFormatting sqref="M6:M52">
    <cfRule type="cellIs" dxfId="19" priority="9" operator="equal">
      <formula>"N/A"</formula>
    </cfRule>
  </conditionalFormatting>
  <conditionalFormatting sqref="K6:K52">
    <cfRule type="cellIs" dxfId="18" priority="7" operator="equal">
      <formula>"No"</formula>
    </cfRule>
    <cfRule type="cellIs" dxfId="17" priority="8" operator="equal">
      <formula>"Yes"</formula>
    </cfRule>
  </conditionalFormatting>
  <conditionalFormatting sqref="P6">
    <cfRule type="cellIs" dxfId="16" priority="5" operator="equal">
      <formula>0</formula>
    </cfRule>
  </conditionalFormatting>
  <conditionalFormatting sqref="P7:P52">
    <cfRule type="cellIs" dxfId="15" priority="6" operator="equal">
      <formula>0</formula>
    </cfRule>
  </conditionalFormatting>
  <conditionalFormatting sqref="O6:O52">
    <cfRule type="cellIs" dxfId="14" priority="4" operator="equal">
      <formula>"N/A"</formula>
    </cfRule>
  </conditionalFormatting>
  <conditionalFormatting sqref="P6:P52">
    <cfRule type="cellIs" dxfId="13" priority="3" operator="equal">
      <formula>"N/A"</formula>
    </cfRule>
  </conditionalFormatting>
  <conditionalFormatting sqref="N6:N52">
    <cfRule type="cellIs" dxfId="12" priority="1" operator="equal">
      <formula>"No"</formula>
    </cfRule>
    <cfRule type="cellIs" dxfId="11" priority="2" operator="equal">
      <formula>"Yes"</formula>
    </cfRule>
  </conditionalFormatting>
  <dataValidations count="1">
    <dataValidation type="list" allowBlank="1" showErrorMessage="1" sqref="F6:F52" xr:uid="{00000000-0002-0000-0400-000000000000}">
      <formula1>"Essential,High Priority,Desirable"</formula1>
    </dataValidation>
  </dataValidations>
  <printOptions horizontalCentered="1"/>
  <pageMargins left="0.45" right="0.45" top="0.75" bottom="0.5" header="0.3" footer="0.3"/>
  <pageSetup scale="57" fitToWidth="2" fitToHeight="5" orientation="portrait" r:id="rId1"/>
  <headerFooter>
    <oddHeader>&amp;C&amp;"AR ESSENCE,Bold"&amp;25&amp;K0000FFSecurity Automation &amp; Orchestration (SA&amp;O) Product Evaluation Tool (S-PET)</oddHead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M20"/>
  <sheetViews>
    <sheetView showGridLines="0" showZeros="0" zoomScale="90" zoomScaleNormal="90" workbookViewId="0">
      <pane xSplit="4" ySplit="5" topLeftCell="E6" activePane="bottomRight" state="frozenSplit"/>
      <selection pane="topRight" activeCell="K1" sqref="K1"/>
      <selection pane="bottomLeft" activeCell="A12" sqref="A12"/>
      <selection pane="bottomRight"/>
    </sheetView>
  </sheetViews>
  <sheetFormatPr baseColWidth="10" defaultColWidth="9.1640625" defaultRowHeight="14"/>
  <cols>
    <col min="1" max="1" width="3" style="40" customWidth="1"/>
    <col min="2" max="2" width="48.5" style="3" customWidth="1"/>
    <col min="3" max="3" width="21" style="3" customWidth="1"/>
    <col min="4" max="4" width="3.33203125" style="3" hidden="1" customWidth="1"/>
    <col min="5" max="5" width="69.1640625" style="3" customWidth="1"/>
    <col min="6" max="6" width="3.83203125" style="3" hidden="1" customWidth="1"/>
    <col min="7" max="7" width="15.6640625" style="3" bestFit="1" customWidth="1"/>
    <col min="8" max="8" width="69.1640625" style="3" customWidth="1"/>
    <col min="9" max="9" width="3.5" style="3" hidden="1" customWidth="1"/>
    <col min="10" max="10" width="15.6640625" style="3" bestFit="1" customWidth="1"/>
    <col min="11" max="16384" width="9.1640625" style="3"/>
  </cols>
  <sheetData>
    <row r="1" spans="1:10" ht="15" thickBot="1"/>
    <row r="2" spans="1:10" ht="22" thickTop="1" thickBot="1">
      <c r="B2" s="184" t="s">
        <v>208</v>
      </c>
      <c r="C2" s="153" t="s">
        <v>17</v>
      </c>
      <c r="D2" s="156" t="s">
        <v>209</v>
      </c>
      <c r="E2" s="171" t="s">
        <v>222</v>
      </c>
      <c r="F2" s="172"/>
      <c r="G2" s="172"/>
      <c r="H2" s="172"/>
      <c r="I2" s="172"/>
      <c r="J2" s="173"/>
    </row>
    <row r="3" spans="1:10" s="6" customFormat="1" ht="20" thickTop="1" thickBot="1">
      <c r="A3" s="41"/>
      <c r="B3" s="185"/>
      <c r="C3" s="154"/>
      <c r="D3" s="157"/>
      <c r="E3" s="174" t="s">
        <v>223</v>
      </c>
      <c r="F3" s="175"/>
      <c r="G3" s="175"/>
      <c r="H3" s="174" t="s">
        <v>224</v>
      </c>
      <c r="I3" s="175"/>
      <c r="J3" s="176"/>
    </row>
    <row r="4" spans="1:10" s="92" customFormat="1" ht="19" thickBot="1">
      <c r="A4" s="91"/>
      <c r="B4" s="186"/>
      <c r="C4" s="155"/>
      <c r="D4" s="158"/>
      <c r="E4" s="19" t="s">
        <v>16</v>
      </c>
      <c r="F4" s="20" t="s">
        <v>210</v>
      </c>
      <c r="G4" s="22" t="s">
        <v>18</v>
      </c>
      <c r="H4" s="19" t="s">
        <v>16</v>
      </c>
      <c r="I4" s="20" t="s">
        <v>210</v>
      </c>
      <c r="J4" s="21" t="s">
        <v>18</v>
      </c>
    </row>
    <row r="5" spans="1:10" s="33" customFormat="1" ht="120.75" customHeight="1" thickBot="1">
      <c r="A5" s="43"/>
      <c r="B5" s="93" t="s">
        <v>229</v>
      </c>
      <c r="C5" s="88" t="s">
        <v>217</v>
      </c>
      <c r="D5" s="35"/>
      <c r="E5" s="36" t="s">
        <v>220</v>
      </c>
      <c r="F5" s="37"/>
      <c r="G5" s="38" t="s">
        <v>147</v>
      </c>
      <c r="H5" s="36" t="s">
        <v>220</v>
      </c>
      <c r="I5" s="37"/>
      <c r="J5" s="39" t="s">
        <v>147</v>
      </c>
    </row>
    <row r="6" spans="1:10" ht="25.5" customHeight="1">
      <c r="A6" s="44"/>
      <c r="B6" s="94" t="s">
        <v>289</v>
      </c>
      <c r="C6" s="89" t="s">
        <v>290</v>
      </c>
      <c r="D6" s="86">
        <f>IF(C6="Immediate Need",10,IF(C6="Later Need",5,))</f>
        <v>10</v>
      </c>
      <c r="E6" s="8" t="s">
        <v>291</v>
      </c>
      <c r="F6" s="9">
        <f>IF(E6="Orch product has adapter to integrate with",4,IF(E6="Orch product has method to integrate with but lacks adapter/predefined interface",3,IF(E6="Orch community offers open source adapter to integrate with",2,IF(E6="Orch product requires vendor modifications to be able to integrate with",1,))))</f>
        <v>4</v>
      </c>
      <c r="G6" s="23">
        <f>IFERROR($D6*F6, 0)</f>
        <v>40</v>
      </c>
      <c r="H6" s="8" t="s">
        <v>291</v>
      </c>
      <c r="I6" s="9">
        <f>IF(H6="Orch product has adapter to integrate with",4,IF(H6="Orch product has method to integrate with but lacks adapter/predefined interface",3,IF(H6="Orch community offers open source adapter to integrate with",2,IF(H6="Orch product requires vendor modifications to be able to integrate with",1,))))</f>
        <v>4</v>
      </c>
      <c r="J6" s="10">
        <f>IFERROR($D6*I6, 0)</f>
        <v>40</v>
      </c>
    </row>
    <row r="7" spans="1:10" ht="25.5" customHeight="1">
      <c r="A7" s="44"/>
      <c r="B7" s="95" t="s">
        <v>292</v>
      </c>
      <c r="C7" s="90" t="s">
        <v>293</v>
      </c>
      <c r="D7" s="87">
        <f>IF(C7="Immediate Need",10,IF(C7="Later Need",5,))</f>
        <v>5</v>
      </c>
      <c r="E7" s="11" t="s">
        <v>294</v>
      </c>
      <c r="F7" s="12">
        <f t="shared" ref="F7:F9" si="0">IF(E7="Orch product has adapter to integrate with",4,IF(E7="Orch product has method to integrate with but lacks adapter/predefined interface",3,IF(E7="Orch community offers open source adapter to integrate with",2,IF(E7="Orch product requires vendor modifications to be able to integrate with",1,))))</f>
        <v>3</v>
      </c>
      <c r="G7" s="24">
        <f>IFERROR($D7*F7, 0)</f>
        <v>15</v>
      </c>
      <c r="H7" s="11" t="s">
        <v>291</v>
      </c>
      <c r="I7" s="12">
        <f t="shared" ref="I7:I9" si="1">IF(H7="Orch product has adapter to integrate with",4,IF(H7="Orch product has method to integrate with but lacks adapter/predefined interface",3,IF(H7="Orch community offers open source adapter to integrate with",2,IF(H7="Orch product requires vendor modifications to be able to integrate with",1,))))</f>
        <v>4</v>
      </c>
      <c r="J7" s="13">
        <f>IFERROR($D7*I7, 0)</f>
        <v>20</v>
      </c>
    </row>
    <row r="8" spans="1:10" ht="25.5" customHeight="1">
      <c r="A8" s="44"/>
      <c r="B8" s="95" t="s">
        <v>295</v>
      </c>
      <c r="C8" s="90" t="s">
        <v>290</v>
      </c>
      <c r="D8" s="87">
        <f t="shared" ref="D8:D18" si="2">IF(C8="Immediate Need",10,IF(C8="Later Need",5,))</f>
        <v>10</v>
      </c>
      <c r="E8" s="11" t="s">
        <v>291</v>
      </c>
      <c r="F8" s="12">
        <f t="shared" si="0"/>
        <v>4</v>
      </c>
      <c r="G8" s="24">
        <f t="shared" ref="G8:G18" si="3">IFERROR($D8*F8, 0)</f>
        <v>40</v>
      </c>
      <c r="H8" s="11" t="s">
        <v>291</v>
      </c>
      <c r="I8" s="12">
        <f t="shared" si="1"/>
        <v>4</v>
      </c>
      <c r="J8" s="13">
        <f t="shared" ref="J8:J18" si="4">IFERROR($D8*I8, 0)</f>
        <v>40</v>
      </c>
    </row>
    <row r="9" spans="1:10" ht="25.5" customHeight="1">
      <c r="A9" s="44"/>
      <c r="B9" s="95" t="s">
        <v>296</v>
      </c>
      <c r="C9" s="90" t="s">
        <v>290</v>
      </c>
      <c r="D9" s="87">
        <f t="shared" si="2"/>
        <v>10</v>
      </c>
      <c r="E9" s="11" t="s">
        <v>297</v>
      </c>
      <c r="F9" s="12">
        <f t="shared" si="0"/>
        <v>1</v>
      </c>
      <c r="G9" s="24">
        <f t="shared" si="3"/>
        <v>10</v>
      </c>
      <c r="H9" s="11" t="s">
        <v>294</v>
      </c>
      <c r="I9" s="12">
        <f t="shared" si="1"/>
        <v>3</v>
      </c>
      <c r="J9" s="13">
        <f t="shared" si="4"/>
        <v>30</v>
      </c>
    </row>
    <row r="10" spans="1:10" ht="25.5" customHeight="1">
      <c r="A10" s="44"/>
      <c r="B10" s="95" t="s">
        <v>298</v>
      </c>
      <c r="C10" s="90" t="s">
        <v>290</v>
      </c>
      <c r="D10" s="87">
        <f t="shared" si="2"/>
        <v>10</v>
      </c>
      <c r="E10" s="11" t="s">
        <v>294</v>
      </c>
      <c r="F10" s="12">
        <f>IF(E10="Orch product has adapter to integrate with",4,IF(E10="Orch product has method to integrate with but lacks adapter/predefined interface",3,IF(E10="Orch community offers open source adapter to integrate with",2,IF(E10="Orch product requires vendor modifications to be able to integrate with",1,))))</f>
        <v>3</v>
      </c>
      <c r="G10" s="24">
        <f t="shared" si="3"/>
        <v>30</v>
      </c>
      <c r="H10" s="11" t="s">
        <v>294</v>
      </c>
      <c r="I10" s="12">
        <f>IF(H10="Orch product has adapter to integrate with",4,IF(H10="Orch product has method to integrate with but lacks adapter/predefined interface",3,IF(H10="Orch community offers open source adapter to integrate with",2,IF(H10="Orch product requires vendor modifications to be able to integrate with",1,))))</f>
        <v>3</v>
      </c>
      <c r="J10" s="13">
        <f t="shared" si="4"/>
        <v>30</v>
      </c>
    </row>
    <row r="11" spans="1:10" ht="25.5" customHeight="1">
      <c r="A11" s="44"/>
      <c r="B11" s="95" t="s">
        <v>109</v>
      </c>
      <c r="C11" s="90" t="s">
        <v>293</v>
      </c>
      <c r="D11" s="87">
        <f t="shared" si="2"/>
        <v>5</v>
      </c>
      <c r="E11" s="11" t="s">
        <v>291</v>
      </c>
      <c r="F11" s="12">
        <f t="shared" ref="F11:F18" si="5">IF(E11="Orch product has adapter to integrate with",4,IF(E11="Orch product has method to integrate with but lacks adapter/predefined interface",3,IF(E11="Orch community offers open source adapter to integrate with",2,IF(E11="Orch product requires vendor modifications to be able to integrate with",1,))))</f>
        <v>4</v>
      </c>
      <c r="G11" s="24">
        <f t="shared" si="3"/>
        <v>20</v>
      </c>
      <c r="H11" s="11" t="s">
        <v>291</v>
      </c>
      <c r="I11" s="12">
        <f t="shared" ref="I11:I18" si="6">IF(H11="Orch product has adapter to integrate with",4,IF(H11="Orch product has method to integrate with but lacks adapter/predefined interface",3,IF(H11="Orch community offers open source adapter to integrate with",2,IF(H11="Orch product requires vendor modifications to be able to integrate with",1,))))</f>
        <v>4</v>
      </c>
      <c r="J11" s="13">
        <f t="shared" si="4"/>
        <v>20</v>
      </c>
    </row>
    <row r="12" spans="1:10" ht="25.5" customHeight="1">
      <c r="A12" s="44"/>
      <c r="B12" s="95" t="s">
        <v>299</v>
      </c>
      <c r="C12" s="90" t="s">
        <v>290</v>
      </c>
      <c r="D12" s="87">
        <f t="shared" si="2"/>
        <v>10</v>
      </c>
      <c r="E12" s="11" t="s">
        <v>291</v>
      </c>
      <c r="F12" s="12">
        <f t="shared" si="5"/>
        <v>4</v>
      </c>
      <c r="G12" s="24">
        <f t="shared" si="3"/>
        <v>40</v>
      </c>
      <c r="H12" s="11" t="s">
        <v>300</v>
      </c>
      <c r="I12" s="12">
        <f t="shared" si="6"/>
        <v>2</v>
      </c>
      <c r="J12" s="13">
        <f t="shared" si="4"/>
        <v>20</v>
      </c>
    </row>
    <row r="13" spans="1:10" ht="25.5" customHeight="1">
      <c r="A13" s="44"/>
      <c r="B13" s="95" t="s">
        <v>301</v>
      </c>
      <c r="C13" s="90" t="s">
        <v>290</v>
      </c>
      <c r="D13" s="87">
        <f t="shared" si="2"/>
        <v>10</v>
      </c>
      <c r="E13" s="11" t="s">
        <v>291</v>
      </c>
      <c r="F13" s="12">
        <f t="shared" si="5"/>
        <v>4</v>
      </c>
      <c r="G13" s="24">
        <f t="shared" si="3"/>
        <v>40</v>
      </c>
      <c r="H13" s="11" t="s">
        <v>291</v>
      </c>
      <c r="I13" s="12">
        <f t="shared" si="6"/>
        <v>4</v>
      </c>
      <c r="J13" s="13">
        <f>IFERROR($D13*I13, 0)</f>
        <v>40</v>
      </c>
    </row>
    <row r="14" spans="1:10" ht="25.5" customHeight="1">
      <c r="A14" s="44"/>
      <c r="B14" s="95" t="s">
        <v>302</v>
      </c>
      <c r="C14" s="90" t="s">
        <v>290</v>
      </c>
      <c r="D14" s="87">
        <f t="shared" si="2"/>
        <v>10</v>
      </c>
      <c r="E14" s="11" t="s">
        <v>300</v>
      </c>
      <c r="F14" s="12">
        <f t="shared" si="5"/>
        <v>2</v>
      </c>
      <c r="G14" s="24">
        <f t="shared" si="3"/>
        <v>20</v>
      </c>
      <c r="H14" s="11" t="s">
        <v>294</v>
      </c>
      <c r="I14" s="12">
        <f t="shared" si="6"/>
        <v>3</v>
      </c>
      <c r="J14" s="13">
        <f>IFERROR($D14*I14, 0)</f>
        <v>30</v>
      </c>
    </row>
    <row r="15" spans="1:10" ht="25.5" customHeight="1">
      <c r="A15" s="44"/>
      <c r="B15" s="95" t="s">
        <v>303</v>
      </c>
      <c r="C15" s="90" t="s">
        <v>293</v>
      </c>
      <c r="D15" s="87">
        <f t="shared" si="2"/>
        <v>5</v>
      </c>
      <c r="E15" s="11" t="s">
        <v>297</v>
      </c>
      <c r="F15" s="12">
        <f t="shared" si="5"/>
        <v>1</v>
      </c>
      <c r="G15" s="24">
        <f t="shared" si="3"/>
        <v>5</v>
      </c>
      <c r="H15" s="11" t="s">
        <v>300</v>
      </c>
      <c r="I15" s="12">
        <f t="shared" si="6"/>
        <v>2</v>
      </c>
      <c r="J15" s="13">
        <f t="shared" si="4"/>
        <v>10</v>
      </c>
    </row>
    <row r="16" spans="1:10" ht="25.5" customHeight="1">
      <c r="A16" s="44"/>
      <c r="B16" s="95" t="s">
        <v>304</v>
      </c>
      <c r="C16" s="90" t="s">
        <v>290</v>
      </c>
      <c r="D16" s="87">
        <f t="shared" si="2"/>
        <v>10</v>
      </c>
      <c r="E16" s="11" t="s">
        <v>291</v>
      </c>
      <c r="F16" s="12">
        <f t="shared" si="5"/>
        <v>4</v>
      </c>
      <c r="G16" s="24">
        <f t="shared" si="3"/>
        <v>40</v>
      </c>
      <c r="H16" s="11" t="s">
        <v>291</v>
      </c>
      <c r="I16" s="12">
        <f t="shared" si="6"/>
        <v>4</v>
      </c>
      <c r="J16" s="13">
        <f t="shared" si="4"/>
        <v>40</v>
      </c>
    </row>
    <row r="17" spans="1:13" ht="25.5" customHeight="1">
      <c r="A17" s="44"/>
      <c r="B17" s="95" t="s">
        <v>305</v>
      </c>
      <c r="C17" s="90" t="s">
        <v>290</v>
      </c>
      <c r="D17" s="87">
        <f t="shared" si="2"/>
        <v>10</v>
      </c>
      <c r="E17" s="11" t="s">
        <v>297</v>
      </c>
      <c r="F17" s="12">
        <f t="shared" si="5"/>
        <v>1</v>
      </c>
      <c r="G17" s="24">
        <f t="shared" si="3"/>
        <v>10</v>
      </c>
      <c r="H17" s="11" t="s">
        <v>300</v>
      </c>
      <c r="I17" s="12">
        <f t="shared" si="6"/>
        <v>2</v>
      </c>
      <c r="J17" s="13">
        <f t="shared" si="4"/>
        <v>20</v>
      </c>
    </row>
    <row r="18" spans="1:13" ht="25.5" customHeight="1" thickBot="1">
      <c r="A18" s="44"/>
      <c r="B18" s="95"/>
      <c r="C18" s="90"/>
      <c r="D18" s="87">
        <f t="shared" si="2"/>
        <v>0</v>
      </c>
      <c r="E18" s="11"/>
      <c r="F18" s="12">
        <f t="shared" si="5"/>
        <v>0</v>
      </c>
      <c r="G18" s="24">
        <f t="shared" si="3"/>
        <v>0</v>
      </c>
      <c r="H18" s="11"/>
      <c r="I18" s="12">
        <f t="shared" si="6"/>
        <v>0</v>
      </c>
      <c r="J18" s="13">
        <f t="shared" si="4"/>
        <v>0</v>
      </c>
    </row>
    <row r="19" spans="1:13" s="49" customFormat="1" ht="34.5" customHeight="1" thickTop="1" thickBot="1">
      <c r="A19" s="50"/>
      <c r="B19" s="96"/>
      <c r="C19" s="97"/>
      <c r="D19" s="97"/>
      <c r="E19" s="99" t="s">
        <v>19</v>
      </c>
      <c r="F19" s="98"/>
      <c r="G19" s="100">
        <f>SUM(G6:G18)</f>
        <v>310</v>
      </c>
      <c r="H19" s="181" t="s">
        <v>19</v>
      </c>
      <c r="I19" s="182"/>
      <c r="J19" s="102">
        <f>SUM(J6:J18)</f>
        <v>340</v>
      </c>
      <c r="K19" s="183"/>
      <c r="L19" s="183"/>
      <c r="M19" s="114"/>
    </row>
    <row r="20" spans="1:13" ht="15" thickTop="1"/>
  </sheetData>
  <mergeCells count="8">
    <mergeCell ref="H19:I19"/>
    <mergeCell ref="K19:L19"/>
    <mergeCell ref="B2:B4"/>
    <mergeCell ref="C2:C4"/>
    <mergeCell ref="D2:D4"/>
    <mergeCell ref="E2:J2"/>
    <mergeCell ref="E3:G3"/>
    <mergeCell ref="H3:J3"/>
  </mergeCells>
  <conditionalFormatting sqref="G6:G18 J7:J18">
    <cfRule type="cellIs" dxfId="10" priority="11" operator="equal">
      <formula>0</formula>
    </cfRule>
  </conditionalFormatting>
  <conditionalFormatting sqref="J6">
    <cfRule type="cellIs" dxfId="9" priority="10" operator="equal">
      <formula>0</formula>
    </cfRule>
  </conditionalFormatting>
  <conditionalFormatting sqref="C6:D18">
    <cfRule type="cellIs" dxfId="8" priority="8" operator="equal">
      <formula>"Later Need"</formula>
    </cfRule>
    <cfRule type="cellIs" dxfId="7" priority="9" operator="equal">
      <formula>"Immediate Need"</formula>
    </cfRule>
  </conditionalFormatting>
  <conditionalFormatting sqref="E6:F18 H6:I18">
    <cfRule type="cellIs" dxfId="6" priority="4" operator="equal">
      <formula>"Orch product requires vendor modifications to be able to integrate with"</formula>
    </cfRule>
    <cfRule type="cellIs" dxfId="5" priority="5" operator="equal">
      <formula>"Orch community offers open source adapter to integrate with"</formula>
    </cfRule>
    <cfRule type="cellIs" dxfId="4" priority="6" operator="equal">
      <formula>"Orch product has adapter to integrate with"</formula>
    </cfRule>
    <cfRule type="cellIs" dxfId="3" priority="7" operator="equal">
      <formula>"Orch product has method to integrate with but lacks adapter/predefined interface"</formula>
    </cfRule>
  </conditionalFormatting>
  <conditionalFormatting sqref="G6:G18 J6:J18">
    <cfRule type="cellIs" dxfId="2" priority="1" operator="between">
      <formula>20</formula>
      <formula>15</formula>
    </cfRule>
    <cfRule type="cellIs" dxfId="1" priority="2" operator="between">
      <formula>10</formula>
      <formula>5</formula>
    </cfRule>
    <cfRule type="cellIs" dxfId="0" priority="3" operator="greaterThanOrEqual">
      <formula>30</formula>
    </cfRule>
  </conditionalFormatting>
  <dataValidations count="2">
    <dataValidation type="list" allowBlank="1" showInputMessage="1" showErrorMessage="1" sqref="E6:E18 H6:H18" xr:uid="{00000000-0002-0000-0500-000000000000}">
      <formula1>"Orch product has adapter to integrate with,Orch product has method to integrate with but lacks adapter/predefined interface,Orch community offers open source adapter to integrate with,Orch product requires vendor modifications to be able to integrate with"</formula1>
    </dataValidation>
    <dataValidation type="list" allowBlank="1" showInputMessage="1" showErrorMessage="1" sqref="C6:C18" xr:uid="{00000000-0002-0000-0500-000001000000}">
      <formula1>"Immediate Need,Later Need"</formula1>
    </dataValidation>
  </dataValidations>
  <printOptions horizontalCentered="1"/>
  <pageMargins left="0.2" right="0.2" top="0.75" bottom="0.75" header="0.3" footer="0.3"/>
  <pageSetup scale="56" fitToWidth="2" orientation="landscape" r:id="rId1"/>
  <headerFooter>
    <oddHeader>&amp;C&amp;"AR ESSENCE,Bold"&amp;25&amp;K0000FF&amp;A</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D7"/>
  <sheetViews>
    <sheetView showGridLines="0" zoomScale="90" zoomScaleNormal="90" workbookViewId="0"/>
  </sheetViews>
  <sheetFormatPr baseColWidth="10" defaultColWidth="9.1640625" defaultRowHeight="14"/>
  <cols>
    <col min="1" max="1" width="3" style="40" customWidth="1"/>
    <col min="2" max="2" width="38.5" style="3" customWidth="1"/>
    <col min="3" max="4" width="45.5" style="3" customWidth="1"/>
    <col min="5" max="16384" width="9.1640625" style="3"/>
  </cols>
  <sheetData>
    <row r="1" spans="1:4" ht="15" thickBot="1"/>
    <row r="2" spans="1:4" ht="21.75" customHeight="1" thickTop="1" thickBot="1">
      <c r="B2" s="184" t="s">
        <v>211</v>
      </c>
      <c r="C2" s="171" t="s">
        <v>222</v>
      </c>
      <c r="D2" s="173"/>
    </row>
    <row r="3" spans="1:4" s="6" customFormat="1" ht="20" thickTop="1" thickBot="1">
      <c r="A3" s="41"/>
      <c r="B3" s="185"/>
      <c r="C3" s="113" t="s">
        <v>223</v>
      </c>
      <c r="D3" s="105" t="s">
        <v>224</v>
      </c>
    </row>
    <row r="4" spans="1:4" s="92" customFormat="1" ht="19" thickBot="1">
      <c r="A4" s="91"/>
      <c r="B4" s="186"/>
      <c r="C4" s="19" t="s">
        <v>214</v>
      </c>
      <c r="D4" s="106" t="s">
        <v>214</v>
      </c>
    </row>
    <row r="5" spans="1:4" ht="25.5" customHeight="1">
      <c r="A5" s="44"/>
      <c r="B5" s="94" t="s">
        <v>212</v>
      </c>
      <c r="C5" s="8" t="s">
        <v>306</v>
      </c>
      <c r="D5" s="107" t="s">
        <v>307</v>
      </c>
    </row>
    <row r="6" spans="1:4" ht="25.5" customHeight="1" thickBot="1">
      <c r="A6" s="44"/>
      <c r="B6" s="103" t="s">
        <v>213</v>
      </c>
      <c r="C6" s="104" t="s">
        <v>308</v>
      </c>
      <c r="D6" s="108" t="s">
        <v>309</v>
      </c>
    </row>
    <row r="7" spans="1:4" ht="15" thickTop="1"/>
  </sheetData>
  <mergeCells count="2">
    <mergeCell ref="B2:B4"/>
    <mergeCell ref="C2:D2"/>
  </mergeCells>
  <printOptions horizontalCentered="1"/>
  <pageMargins left="0.45" right="0.45" top="0.75" bottom="0.75" header="0.3" footer="0.3"/>
  <pageSetup scale="58" orientation="landscape" r:id="rId1"/>
  <headerFooter>
    <oddHeader>&amp;C&amp;"AR ESSENCE,Bold"&amp;25&amp;K0000FF&amp;A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zoomScale="90" zoomScaleNormal="90" workbookViewId="0">
      <pane ySplit="1" topLeftCell="A5" activePane="bottomLeft" state="frozen"/>
      <selection pane="bottomLeft" activeCell="A7" sqref="A7"/>
    </sheetView>
  </sheetViews>
  <sheetFormatPr baseColWidth="10" defaultColWidth="9.1640625" defaultRowHeight="14"/>
  <cols>
    <col min="1" max="1" width="104.1640625" style="1" customWidth="1"/>
    <col min="2" max="2" width="9.1640625" style="1"/>
    <col min="3" max="3" width="47.83203125" style="1" customWidth="1"/>
    <col min="4" max="16384" width="9.1640625" style="1"/>
  </cols>
  <sheetData>
    <row r="1" spans="1:3" s="2" customFormat="1">
      <c r="A1" s="2" t="s">
        <v>7</v>
      </c>
      <c r="B1" s="2" t="s">
        <v>5</v>
      </c>
      <c r="C1" s="2" t="s">
        <v>6</v>
      </c>
    </row>
    <row r="2" spans="1:3" ht="70">
      <c r="A2" s="1" t="s">
        <v>0</v>
      </c>
      <c r="B2" s="1" t="s">
        <v>2</v>
      </c>
    </row>
    <row r="4" spans="1:3" ht="154">
      <c r="A4" s="1" t="s">
        <v>1</v>
      </c>
      <c r="B4" s="1" t="s">
        <v>3</v>
      </c>
      <c r="C4" s="1" t="s">
        <v>4</v>
      </c>
    </row>
    <row r="5" spans="1:3" ht="126">
      <c r="A5" s="1" t="s">
        <v>14</v>
      </c>
      <c r="B5" s="1" t="s">
        <v>3</v>
      </c>
    </row>
    <row r="6" spans="1:3" ht="28">
      <c r="A6" s="1" t="s">
        <v>20</v>
      </c>
      <c r="B6" s="1" t="s">
        <v>8</v>
      </c>
      <c r="C6" s="1" t="s">
        <v>12</v>
      </c>
    </row>
    <row r="7" spans="1:3" ht="42">
      <c r="A7" s="1" t="s">
        <v>11</v>
      </c>
      <c r="B7" s="1" t="s">
        <v>8</v>
      </c>
      <c r="C7" s="1" t="s">
        <v>10</v>
      </c>
    </row>
    <row r="8" spans="1:3" ht="84">
      <c r="A8" s="1" t="s">
        <v>9</v>
      </c>
      <c r="B8" s="1" t="s">
        <v>3</v>
      </c>
      <c r="C8" s="1" t="s">
        <v>13</v>
      </c>
    </row>
    <row r="9" spans="1:3">
      <c r="A9" s="4" t="s">
        <v>15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ation_x0020_Status xmlns="9f457a30-a433-4c87-95e4-dfebbaa4ce76">None</Publication_x0020_Status>
    <Audience xmlns="9f457a30-a433-4c87-95e4-dfebbaa4ce76">Practitioners</Audience>
    <Community_x0020_Day xmlns="9f457a30-a433-4c87-95e4-dfebbaa4ce76">false</Community_x0020_Day>
    <AOS_x0020_Deliverable_x0020_Number xmlns="9f457a30-a433-4c87-95e4-dfebbaa4ce76" xsi:nil="true"/>
    <IconOverlay xmlns="http://schemas.microsoft.com/sharepoint/v4" xsi:nil="true"/>
    <gc84ce2df50e44cb9eba339808ce0a63 xmlns="9f457a30-a433-4c87-95e4-dfebbaa4ce76">
      <Terms xmlns="http://schemas.microsoft.com/office/infopath/2007/PartnerControls"/>
    </gc84ce2df50e44cb9eba339808ce0a63>
    <e463952dff52406ca9875bf3293335ef xmlns="9f457a30-a433-4c87-95e4-dfebbaa4ce76">
      <Terms xmlns="http://schemas.microsoft.com/office/infopath/2007/PartnerControls">
        <TermInfo xmlns="http://schemas.microsoft.com/office/infopath/2007/PartnerControls">
          <TermName xmlns="http://schemas.microsoft.com/office/infopath/2007/PartnerControls">S9</TermName>
          <TermId xmlns="http://schemas.microsoft.com/office/infopath/2007/PartnerControls">e46e11a2-271a-4cb3-8d42-79346685acb8</TermId>
        </TermInfo>
      </Terms>
    </e463952dff52406ca9875bf3293335ef>
    <Document_x0020_Type xmlns="9f457a30-a433-4c87-95e4-dfebbaa4ce76">
      <Value>Products (e.g. White Papers)</Value>
    </Document_x0020_Type>
    <fb17c5b831e248d7ba90117897ac38b8 xmlns="9f457a30-a433-4c87-95e4-dfebbaa4ce76">
      <Terms xmlns="http://schemas.microsoft.com/office/infopath/2007/PartnerControls">
        <TermInfo xmlns="http://schemas.microsoft.com/office/infopath/2007/PartnerControls">
          <TermName xmlns="http://schemas.microsoft.com/office/infopath/2007/PartnerControls">Sys Engineering</TermName>
          <TermId xmlns="http://schemas.microsoft.com/office/infopath/2007/PartnerControls">7da1cc9f-4f57-43e9-ae42-c5cb0596f268</TermId>
        </TermInfo>
      </Terms>
    </fb17c5b831e248d7ba90117897ac38b8>
    <Publication_x0020_Date xmlns="9f457a30-a433-4c87-95e4-dfebbaa4ce76" xsi:nil="true"/>
    <Onboarding xmlns="9f457a30-a433-4c87-95e4-dfebbaa4ce76">false</Onboarding>
    <g1d24e46b8d240589e2c9eee0623a420 xmlns="9f457a30-a433-4c87-95e4-dfebbaa4ce76">
      <Terms xmlns="http://schemas.microsoft.com/office/infopath/2007/PartnerControls">
        <TermInfo xmlns="http://schemas.microsoft.com/office/infopath/2007/PartnerControls">
          <TermName xmlns="http://schemas.microsoft.com/office/infopath/2007/PartnerControls">Orchestration Services</TermName>
          <TermId xmlns="http://schemas.microsoft.com/office/infopath/2007/PartnerControls">6e2b8bb7-e130-4153-bfd7-c40459daecc8</TermId>
        </TermInfo>
      </Terms>
    </g1d24e46b8d240589e2c9eee0623a420>
    <TaxCatchAll xmlns="5f68d0c2-3866-46fa-a587-e70e1462f0d9">
      <Value>27</Value>
      <Value>34</Value>
      <Value>50</Value>
    </TaxCatchAll>
    <_dlc_DocId xmlns="5f68d0c2-3866-46fa-a587-e70e1462f0d9">SCID25-1387229134-110</_dlc_DocId>
    <_dlc_DocIdUrl xmlns="5f68d0c2-3866-46fa-a587-e70e1462f0d9">
      <Url>https://aplworks.jhuapl.edu/sw/ba/co/pa/NatSystems/ICD/_layouts/15/DocIdRedir.aspx?ID=SCID25-1387229134-110</Url>
      <Description>SCID25-1387229134-110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E81B50F2AE794FA0B5E20B5DE81C9F" ma:contentTypeVersion="43" ma:contentTypeDescription="Create a new document." ma:contentTypeScope="" ma:versionID="70a5a62b3735c0b1588419060aa3a7ba">
  <xsd:schema xmlns:xsd="http://www.w3.org/2001/XMLSchema" xmlns:xs="http://www.w3.org/2001/XMLSchema" xmlns:p="http://schemas.microsoft.com/office/2006/metadata/properties" xmlns:ns2="9f457a30-a433-4c87-95e4-dfebbaa4ce76" xmlns:ns3="5f68d0c2-3866-46fa-a587-e70e1462f0d9" xmlns:ns4="http://schemas.microsoft.com/sharepoint/v4" targetNamespace="http://schemas.microsoft.com/office/2006/metadata/properties" ma:root="true" ma:fieldsID="faaeeadae57d46a18634324685512be7" ns2:_="" ns3:_="" ns4:_="">
    <xsd:import namespace="9f457a30-a433-4c87-95e4-dfebbaa4ce76"/>
    <xsd:import namespace="5f68d0c2-3866-46fa-a587-e70e1462f0d9"/>
    <xsd:import namespace="http://schemas.microsoft.com/sharepoint/v4"/>
    <xsd:element name="properties">
      <xsd:complexType>
        <xsd:sequence>
          <xsd:element name="documentManagement">
            <xsd:complexType>
              <xsd:all>
                <xsd:element ref="ns2:Document_x0020_Type" minOccurs="0"/>
                <xsd:element ref="ns2:Publication_x0020_Status"/>
                <xsd:element ref="ns2:AOS_x0020_Deliverable_x0020_Number" minOccurs="0"/>
                <xsd:element ref="ns2:Publication_x0020_Date" minOccurs="0"/>
                <xsd:element ref="ns2:Audience" minOccurs="0"/>
                <xsd:element ref="ns2:Onboarding" minOccurs="0"/>
                <xsd:element ref="ns2:Community_x0020_Day" minOccurs="0"/>
                <xsd:element ref="ns3:_dlc_DocId" minOccurs="0"/>
                <xsd:element ref="ns3:_dlc_DocIdUrl" minOccurs="0"/>
                <xsd:element ref="ns3:_dlc_DocIdPersistId" minOccurs="0"/>
                <xsd:element ref="ns3:TaxCatchAll" minOccurs="0"/>
                <xsd:element ref="ns2:gc84ce2df50e44cb9eba339808ce0a63" minOccurs="0"/>
                <xsd:element ref="ns2:fb17c5b831e248d7ba90117897ac38b8" minOccurs="0"/>
                <xsd:element ref="ns2:e463952dff52406ca9875bf3293335ef" minOccurs="0"/>
                <xsd:element ref="ns2:g1d24e46b8d240589e2c9eee0623a420"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457a30-a433-4c87-95e4-dfebbaa4ce76" elementFormDefault="qualified">
    <xsd:import namespace="http://schemas.microsoft.com/office/2006/documentManagement/types"/>
    <xsd:import namespace="http://schemas.microsoft.com/office/infopath/2007/PartnerControls"/>
    <xsd:element name="Document_x0020_Type" ma:index="2" nillable="true" ma:displayName="Artifact Type(s)" ma:description="Chose the type(s) of document that applies to this artifact." ma:internalName="Document_x0020_Type" ma:requiredMultiChoice="true">
      <xsd:complexType>
        <xsd:complexContent>
          <xsd:extension base="dms:MultiChoice">
            <xsd:sequence>
              <xsd:element name="Value" maxOccurs="unbounded" minOccurs="0" nillable="true">
                <xsd:simpleType>
                  <xsd:restriction base="dms:Choice">
                    <xsd:enumeration value="Architecture"/>
                    <xsd:enumeration value="Abstract"/>
                    <xsd:enumeration value="Briefings"/>
                    <xsd:enumeration value="Customer Deliverable"/>
                    <xsd:enumeration value="FIIRE"/>
                    <xsd:enumeration value="Graphic/Media"/>
                    <xsd:enumeration value="Meetings"/>
                    <xsd:enumeration value="Outreach"/>
                    <xsd:enumeration value="Products (e.g. White Papers)"/>
                    <xsd:enumeration value="Programmatic"/>
                  </xsd:restriction>
                </xsd:simpleType>
              </xsd:element>
            </xsd:sequence>
          </xsd:extension>
        </xsd:complexContent>
      </xsd:complexType>
    </xsd:element>
    <xsd:element name="Publication_x0020_Status" ma:index="5" ma:displayName="Approval Level" ma:default="None" ma:description="What level of publication approval has this artifact achieved?" ma:format="Dropdown" ma:internalName="Publication_x0020_Status">
      <xsd:simpleType>
        <xsd:restriction base="dms:Choice">
          <xsd:enumeration value="None"/>
          <xsd:enumeration value="Team Leadership"/>
          <xsd:enumeration value="ICD Leadership"/>
          <xsd:enumeration value="Delivered to Customer"/>
          <xsd:enumeration value="Public Release"/>
        </xsd:restriction>
      </xsd:simpleType>
    </xsd:element>
    <xsd:element name="AOS_x0020_Deliverable_x0020_Number" ma:index="6" nillable="true" ma:displayName="AOS Deliverable Number" ma:description="If this document is a Customer Deliverable, what is the AOS Deliverable Number it received?" ma:internalName="AOS_x0020_Deliverable_x0020_Number">
      <xsd:simpleType>
        <xsd:restriction base="dms:Text">
          <xsd:maxLength value="255"/>
        </xsd:restriction>
      </xsd:simpleType>
    </xsd:element>
    <xsd:element name="Publication_x0020_Date" ma:index="7" nillable="true" ma:displayName="Approval Date" ma:description="Date that the artifact was approved at the highest level achieved." ma:format="DateOnly" ma:internalName="Publication_x0020_Date">
      <xsd:simpleType>
        <xsd:restriction base="dms:DateTime"/>
      </xsd:simpleType>
    </xsd:element>
    <xsd:element name="Audience" ma:index="10" nillable="true" ma:displayName="Audience" ma:description="Specify who this artifact was presented to. While the audience may be the same as “Customer/Recipient”, there may be entities in addition to the “Customer/Recipient.”" ma:internalName="Audience">
      <xsd:simpleType>
        <xsd:restriction base="dms:Note">
          <xsd:maxLength value="255"/>
        </xsd:restriction>
      </xsd:simpleType>
    </xsd:element>
    <xsd:element name="Onboarding" ma:index="11" nillable="true" ma:displayName="Onboarding" ma:default="0" ma:description="Is this document helpful for onboarding of new team resources?" ma:internalName="Onboarding">
      <xsd:simpleType>
        <xsd:restriction base="dms:Boolean"/>
      </xsd:simpleType>
    </xsd:element>
    <xsd:element name="Community_x0020_Day" ma:index="12" nillable="true" ma:displayName="Community Day" ma:default="0" ma:description="Is this an artifact associated with a Community Day?" ma:internalName="Community_x0020_Day">
      <xsd:simpleType>
        <xsd:restriction base="dms:Boolean"/>
      </xsd:simpleType>
    </xsd:element>
    <xsd:element name="gc84ce2df50e44cb9eba339808ce0a63" ma:index="18" nillable="true" ma:taxonomy="true" ma:internalName="gc84ce2df50e44cb9eba339808ce0a63" ma:taxonomyFieldName="Customer_x002f_Recipient" ma:displayName="Customer/Recipient" ma:readOnly="false" ma:default="" ma:fieldId="{0c84ce2d-f50e-44cb-9eba-339808ce0a63}" ma:taxonomyMulti="true" ma:sspId="c85e9363-821d-4061-82e4-50a75ba48726" ma:termSetId="73091391-4dad-4662-a4a7-334475d8fa6e" ma:anchorId="00000000-0000-0000-0000-000000000000" ma:open="false" ma:isKeyword="false">
      <xsd:complexType>
        <xsd:sequence>
          <xsd:element ref="pc:Terms" minOccurs="0" maxOccurs="1"/>
        </xsd:sequence>
      </xsd:complexType>
    </xsd:element>
    <xsd:element name="fb17c5b831e248d7ba90117897ac38b8" ma:index="19" ma:taxonomy="true" ma:internalName="fb17c5b831e248d7ba90117897ac38b8" ma:taxonomyFieldName="Team_x0020_Author_x0028_s_x0029_" ma:displayName="Team Author(s)" ma:readOnly="false" ma:default="" ma:fieldId="{fb17c5b8-31e2-48d7-ba90-117897ac38b8}" ma:taxonomyMulti="true" ma:sspId="c85e9363-821d-4061-82e4-50a75ba48726" ma:termSetId="5c2b0904-749e-42c2-a1ed-dd7b196fb96b" ma:anchorId="00000000-0000-0000-0000-000000000000" ma:open="false" ma:isKeyword="false">
      <xsd:complexType>
        <xsd:sequence>
          <xsd:element ref="pc:Terms" minOccurs="0" maxOccurs="1"/>
        </xsd:sequence>
      </xsd:complexType>
    </xsd:element>
    <xsd:element name="e463952dff52406ca9875bf3293335ef" ma:index="20" nillable="true" ma:taxonomy="true" ma:internalName="e463952dff52406ca9875bf3293335ef" ma:taxonomyFieldName="Spiral_x0028_s_x0029_0" ma:displayName="Spiral(s)" ma:readOnly="false" ma:default="27;#S9|e46e11a2-271a-4cb3-8d42-79346685acb8" ma:fieldId="{e463952d-ff52-406c-a987-5bf3293335ef}" ma:taxonomyMulti="true" ma:sspId="c85e9363-821d-4061-82e4-50a75ba48726" ma:termSetId="ea0d2f63-6b8c-41f0-84c7-d03b29ddd84b" ma:anchorId="00000000-0000-0000-0000-000000000000" ma:open="false" ma:isKeyword="false">
      <xsd:complexType>
        <xsd:sequence>
          <xsd:element ref="pc:Terms" minOccurs="0" maxOccurs="1"/>
        </xsd:sequence>
      </xsd:complexType>
    </xsd:element>
    <xsd:element name="g1d24e46b8d240589e2c9eee0623a420" ma:index="26" nillable="true" ma:taxonomy="true" ma:internalName="g1d24e46b8d240589e2c9eee0623a420" ma:taxonomyFieldName="Keyword_x0028_s_x0029_" ma:displayName="Keyword(s)" ma:default="" ma:fieldId="{01d24e46-b8d2-4058-9e2c-9eee0623a420}" ma:taxonomyMulti="true" ma:sspId="c85e9363-821d-4061-82e4-50a75ba48726" ma:termSetId="6ce41de3-77cb-48c7-9812-08370b29c70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68d0c2-3866-46fa-a587-e70e1462f0d9"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e8b2dd4a-2719-4700-8d03-98133d076ddc}" ma:internalName="TaxCatchAll" ma:showField="CatchAllData" ma:web="5f68d0c2-3866-46fa-a587-e70e1462f0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AF56FC-8F1B-4AF0-89BD-90BB0703E80D}">
  <ds:schemaRefs>
    <ds:schemaRef ds:uri="http://schemas.microsoft.com/sharepoint/v3/contenttype/forms"/>
  </ds:schemaRefs>
</ds:datastoreItem>
</file>

<file path=customXml/itemProps2.xml><?xml version="1.0" encoding="utf-8"?>
<ds:datastoreItem xmlns:ds="http://schemas.openxmlformats.org/officeDocument/2006/customXml" ds:itemID="{D1F5FABB-EC5E-44BA-B7B6-23EF49D0BCC4}">
  <ds:schemaRefs>
    <ds:schemaRef ds:uri="http://purl.org/dc/terms/"/>
    <ds:schemaRef ds:uri="5f68d0c2-3866-46fa-a587-e70e1462f0d9"/>
    <ds:schemaRef ds:uri="http://purl.org/dc/dcmitype/"/>
    <ds:schemaRef ds:uri="9f457a30-a433-4c87-95e4-dfebbaa4ce76"/>
    <ds:schemaRef ds:uri="http://schemas.microsoft.com/sharepoint/v4"/>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50E8CF3-6C35-4A52-A03B-F8BA9DE9A2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457a30-a433-4c87-95e4-dfebbaa4ce76"/>
    <ds:schemaRef ds:uri="5f68d0c2-3866-46fa-a587-e70e1462f0d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B3EC3C-FE2E-4E05-87DE-CD2E828116F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README</vt:lpstr>
      <vt:lpstr>S-PET</vt:lpstr>
      <vt:lpstr>C-07 Product Integration</vt:lpstr>
      <vt:lpstr>C-31 Cost Considerations</vt:lpstr>
      <vt:lpstr>Example S-PET</vt:lpstr>
      <vt:lpstr>Example C-07 ProductIntegration</vt:lpstr>
      <vt:lpstr>Example C-31 CostConsiderations</vt:lpstr>
      <vt:lpstr>My Notes</vt:lpstr>
      <vt:lpstr>'C-07 Product Integration'!Print_Area</vt:lpstr>
      <vt:lpstr>'C-31 Cost Considerations'!Print_Area</vt:lpstr>
      <vt:lpstr>'Example C-07 ProductIntegration'!Print_Area</vt:lpstr>
      <vt:lpstr>'Example C-31 CostConsiderations'!Print_Area</vt:lpstr>
      <vt:lpstr>'Example S-PET'!Print_Area</vt:lpstr>
      <vt:lpstr>README!Print_Area</vt:lpstr>
      <vt:lpstr>'S-PET'!Print_Area</vt:lpstr>
      <vt:lpstr>'C-07 Product Integration'!Print_Titles</vt:lpstr>
      <vt:lpstr>'Example C-07 ProductIntegration'!Print_Titles</vt:lpstr>
      <vt:lpstr>'Example S-PET'!Print_Titles</vt:lpstr>
      <vt:lpstr>'S-PET'!Print_Titles</vt:lpstr>
    </vt:vector>
  </TitlesOfParts>
  <Company>Johns Hopkins University - Applied Physics 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Orchestration Service Product Comparison Tool</dc:title>
  <dc:creator>Almeleh, Nancy E.</dc:creator>
  <cp:lastModifiedBy>Microsoft Office User</cp:lastModifiedBy>
  <cp:lastPrinted>2018-04-30T12:14:59Z</cp:lastPrinted>
  <dcterms:created xsi:type="dcterms:W3CDTF">2017-08-31T13:38:41Z</dcterms:created>
  <dcterms:modified xsi:type="dcterms:W3CDTF">2018-04-30T12:17:36Z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0x010100BCE81B50F2AE794FA0B5E20B5DE81C9F</vt:lpwstr>
  </property>
  <property fmtid="{D5CDD505-2E9C-101B-9397-08002B2CF9AE}" pid="3" name="Spiral(s)0">
    <vt:lpwstr>27;#S9|e46e11a2-271a-4cb3-8d42-79346685acb8</vt:lpwstr>
  </property>
  <property fmtid="{D5CDD505-2E9C-101B-9397-08002B2CF9AE}" pid="4" name="_dlc_DocIdItemGuid">
    <vt:lpwstr>1dc0556e-80e7-4ded-81b4-ff977e1e8b49</vt:lpwstr>
  </property>
  <property fmtid="{D5CDD505-2E9C-101B-9397-08002B2CF9AE}" pid="5" name="Team Author(s)">
    <vt:lpwstr>34;#Sys Engineering|7da1cc9f-4f57-43e9-ae42-c5cb0596f268</vt:lpwstr>
  </property>
  <property fmtid="{D5CDD505-2E9C-101B-9397-08002B2CF9AE}" pid="6" name="Customer/Recipient">
    <vt:lpwstr/>
  </property>
  <property fmtid="{D5CDD505-2E9C-101B-9397-08002B2CF9AE}" pid="7" name="Keyword(s)">
    <vt:lpwstr>50;#Orchestration Services|6e2b8bb7-e130-4153-bfd7-c40459daecc8</vt:lpwstr>
  </property>
</Properties>
</file>